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allegato 3 " sheetId="1" r:id="rId1"/>
  </sheets>
  <definedNames>
    <definedName name="_xlnm.Print_Area" localSheetId="0">'allegato 3 '!$A$2:$K$398</definedName>
    <definedName name="_xlnm.Print_Titles" localSheetId="0">'allegato 3 '!$2:$10</definedName>
  </definedNames>
  <calcPr fullCalcOnLoad="1"/>
</workbook>
</file>

<file path=xl/sharedStrings.xml><?xml version="1.0" encoding="utf-8"?>
<sst xmlns="http://schemas.openxmlformats.org/spreadsheetml/2006/main" count="788" uniqueCount="411">
  <si>
    <t>TARIFFE DELLE PRESTAZIONI DI ASSISTENZA OSPEDALIERA PER ACUTI EROGATE IN REGIME DI RICOVERO ORDINARIO</t>
  </si>
  <si>
    <t>HCFA-DRG versione 10°</t>
  </si>
  <si>
    <t>REGIONE EMILIA-ROMAGNA - ANNO 2000</t>
  </si>
  <si>
    <t>(Importi in migliaia di Lire)</t>
  </si>
  <si>
    <t>DRG DI NON ALTA COMPLESSITA'</t>
  </si>
  <si>
    <t>&gt; di 1 giorno</t>
  </si>
  <si>
    <t>1 giorno</t>
  </si>
  <si>
    <t>Valore</t>
  </si>
  <si>
    <t>Deceduto/</t>
  </si>
  <si>
    <t>Incremento</t>
  </si>
  <si>
    <t>Peso</t>
  </si>
  <si>
    <t>fascia A</t>
  </si>
  <si>
    <t>fascia B</t>
  </si>
  <si>
    <t>soglia 97</t>
  </si>
  <si>
    <t>Trasferito 1 g.</t>
  </si>
  <si>
    <t>pro die</t>
  </si>
  <si>
    <t>MDC</t>
  </si>
  <si>
    <t>DRG</t>
  </si>
  <si>
    <t>£ 5.150</t>
  </si>
  <si>
    <t>£4.700</t>
  </si>
  <si>
    <t>R.E.R.</t>
  </si>
  <si>
    <t>C</t>
  </si>
  <si>
    <t xml:space="preserve">006 C-Decompressione del tunnel carpale            </t>
  </si>
  <si>
    <t>M</t>
  </si>
  <si>
    <t>009 M-Malattie e traumatismi del midollo spinale.</t>
  </si>
  <si>
    <t xml:space="preserve">010 M-Neoplasie del sistema nervoso con CC       </t>
  </si>
  <si>
    <t xml:space="preserve">011 M-Neoplasie del sistema nervoso no CC        </t>
  </si>
  <si>
    <t xml:space="preserve">012 M-Disturbi degenerativi sistema nervoso        </t>
  </si>
  <si>
    <t xml:space="preserve">013 M-Sclerosi multipla e atassia cerebellare      </t>
  </si>
  <si>
    <t xml:space="preserve"> 014 M-Malattie cerebrovascolari specifiche eccetto A.I.T.</t>
  </si>
  <si>
    <t>015 M-A.I.T. e occlusioni precerebrali            '</t>
  </si>
  <si>
    <t xml:space="preserve">016 M-Malattie cerebrovasc. aspecifiche  con CC  </t>
  </si>
  <si>
    <t xml:space="preserve">017 M-Malattie cerebrovasc. aspecifiche no CC    </t>
  </si>
  <si>
    <t xml:space="preserve">018 M-Malattie dei nervi cranici e periferici con C.C  </t>
  </si>
  <si>
    <t xml:space="preserve"> 019 M-Malattie dei nervi cranici e periferici no C.C  </t>
  </si>
  <si>
    <t xml:space="preserve">020 M-Infezioni sistema nerv., eccetto meningite virale </t>
  </si>
  <si>
    <t xml:space="preserve">021 M-Meningite virale                             </t>
  </si>
  <si>
    <t xml:space="preserve">022 M-Encefalopatia ipertensiva                    </t>
  </si>
  <si>
    <t xml:space="preserve">023 M-Stato stuporoso e coma non traumatici        </t>
  </si>
  <si>
    <t xml:space="preserve">024 M-Convulsioni e cefalea età &gt;17 con c.c   </t>
  </si>
  <si>
    <t xml:space="preserve"> 025 M-Convulsioni e cefalea età &gt;17 no c.c   </t>
  </si>
  <si>
    <t>026 M-Convulsioni e cefalea età &lt; 18</t>
  </si>
  <si>
    <t>027 M-Stato stuporoso e coma traum.coma &gt;1 ora</t>
  </si>
  <si>
    <t>028 M-Stato stupor. e coma traum.&lt;1h, età &gt;17 con CC</t>
  </si>
  <si>
    <t>029 M-Stato stupor. e coma traum. &lt;1h, età &gt;17 no CC</t>
  </si>
  <si>
    <t xml:space="preserve">030 M-Stato stupor. e coma traum. &lt;1h,  età &lt; 18   </t>
  </si>
  <si>
    <t xml:space="preserve">031 M-Commozione cerebrale, età &gt; 17 con CC    </t>
  </si>
  <si>
    <t xml:space="preserve">032 M-Commozione cerebrale, età &gt; 17 no CC     </t>
  </si>
  <si>
    <t xml:space="preserve">033 M-Commozione cerebrale, età &lt; 18          </t>
  </si>
  <si>
    <t xml:space="preserve">034 M-Altre malattie del sistema nervoso, con CC     </t>
  </si>
  <si>
    <t xml:space="preserve">035 M-Altre malattie del sistema nervoso, no CC     </t>
  </si>
  <si>
    <t xml:space="preserve">036 C-Interventi sulla retina                            </t>
  </si>
  <si>
    <t xml:space="preserve">037 C-Interventi sull' orbita                            </t>
  </si>
  <si>
    <t xml:space="preserve">038 C-Interventi primari sull' iride                     </t>
  </si>
  <si>
    <t xml:space="preserve">039 C-Interventi sul cristallino  con o senza vitrectomia     </t>
  </si>
  <si>
    <t xml:space="preserve">040 C-Interventi extraoculari,eccetto l'orbita, età &gt;17 </t>
  </si>
  <si>
    <t>041 C-Interventi extraoculari,eccetto l'orbita, età &lt; 18</t>
  </si>
  <si>
    <t xml:space="preserve">042 C-Interventi intraoculari,eccetto retina,iride,cristallino </t>
  </si>
  <si>
    <t xml:space="preserve">043 M-Emorragia sub-congiuntivale (ifema)          </t>
  </si>
  <si>
    <t xml:space="preserve">044 M-Infezioni acute maggiori dell'occhio          </t>
  </si>
  <si>
    <t xml:space="preserve">045 M-Malattie neurologiche dell'occhio                  </t>
  </si>
  <si>
    <t xml:space="preserve">046 M-Altre malattie dell'occhio, età &gt;17  con CC   </t>
  </si>
  <si>
    <t xml:space="preserve">047 M-Altre malattie dell'occhio, età &gt;17  no CC   </t>
  </si>
  <si>
    <t xml:space="preserve">048 M-Altre malattie dell'occhio, età &lt; 18         </t>
  </si>
  <si>
    <t xml:space="preserve">050 C-Sialoadenectomia                            </t>
  </si>
  <si>
    <t xml:space="preserve">051 C-Interventi ghiandole salivari,eccetto sialoadenectomia  </t>
  </si>
  <si>
    <t xml:space="preserve">052 C-Riparazione di cheiloschisi e di palatoschisi      </t>
  </si>
  <si>
    <t xml:space="preserve">053 C-Interventi su seni e mastoide, età &gt;17            </t>
  </si>
  <si>
    <t xml:space="preserve">054 C-Interventi su seni e mastoide,  età &lt; 18          </t>
  </si>
  <si>
    <t>055 C-Miscellanea Interventi orecchio, naso, bocca e gola</t>
  </si>
  <si>
    <t xml:space="preserve">056 C-Rinoplastica                                 </t>
  </si>
  <si>
    <t>057 C-Interv. tons/aden,eccetto solo tonsillect.e/o adenoidec. età &gt;17</t>
  </si>
  <si>
    <t>058 C-Interventi tons/aden,eccetto tonsillect.e/o adenoid. età &lt; 18</t>
  </si>
  <si>
    <t xml:space="preserve">059 C-Tonsillectomia e/o adenoidectomia, età &gt;17       </t>
  </si>
  <si>
    <t>060 C-Tonsillectomia e/o adenoidectomia, età &lt; 18</t>
  </si>
  <si>
    <t xml:space="preserve">061 C-Miringotomia con inserzione di tubo, età &gt;17                      </t>
  </si>
  <si>
    <t xml:space="preserve">062 C-Miringotomia con inserzione di tubo, età &lt; 18                      </t>
  </si>
  <si>
    <t xml:space="preserve">063 C-Altri Interventi su orecchio, naso, bocca e gola  </t>
  </si>
  <si>
    <t xml:space="preserve">064 M-Neoplasie maligne di orecchio,naso,bocca e gola                </t>
  </si>
  <si>
    <t xml:space="preserve">065 M-Alterazioni dell' equilibrio                       </t>
  </si>
  <si>
    <t xml:space="preserve">066 M-Epistassi                                    </t>
  </si>
  <si>
    <t xml:space="preserve">067 M-Epiglottidite                </t>
  </si>
  <si>
    <t>068 M-Otite media e infezioni alte vie respiratorie, età &gt;17 con C.C</t>
  </si>
  <si>
    <t>069 M-Otite media e infezioni alte vie respiratorie, età &gt;17 no C.C</t>
  </si>
  <si>
    <t>070 M-Otite media e infezioni alte vie respiratorie, età &lt; 18</t>
  </si>
  <si>
    <t xml:space="preserve">071 M-Laringotracheite                             </t>
  </si>
  <si>
    <t xml:space="preserve">072 M-Traumatismi e deformità del naso           </t>
  </si>
  <si>
    <t xml:space="preserve">073 M-Altre diagnosi relative a orecchio,naso, bocca e gola, età &gt;17  </t>
  </si>
  <si>
    <t xml:space="preserve">074 M-Altre diagnosi relative a orecchio,naso, bocca e gola, età &lt; 18  </t>
  </si>
  <si>
    <t xml:space="preserve">076 C-Altri Interventi sull' apparato respiratorio con CC     </t>
  </si>
  <si>
    <t xml:space="preserve">077 C-Altri Interventi sull' apparato respiratorio no CC     </t>
  </si>
  <si>
    <t xml:space="preserve">078 M-Embolia polmonare                            </t>
  </si>
  <si>
    <t xml:space="preserve">079 M-Infezioni e infiammazioni respiratorie, età &gt;17 con CC </t>
  </si>
  <si>
    <t xml:space="preserve">080 M-Infezioni e infiammazioni respiratorie, età &gt;17 no CC </t>
  </si>
  <si>
    <t xml:space="preserve">081 M-Infezioni e infiammazioni respiratorie, età &lt; 18 </t>
  </si>
  <si>
    <t xml:space="preserve">082 M-Neoplasie dell' apparato respiratorio       </t>
  </si>
  <si>
    <t xml:space="preserve">083 M-Traumi maggiori del torace con CC              </t>
  </si>
  <si>
    <t xml:space="preserve">084 M-Traumi maggiori del torace no CC               </t>
  </si>
  <si>
    <t xml:space="preserve">085 M-Versamento pleurico con CC                 </t>
  </si>
  <si>
    <t xml:space="preserve">086 M-Versamento pleurico no CC                  </t>
  </si>
  <si>
    <t xml:space="preserve">087 M-Edema polmonare e insufficenza respiratoria    </t>
  </si>
  <si>
    <t xml:space="preserve">088 M-Malattie polmonari cronico-ostruttive (COPD) </t>
  </si>
  <si>
    <t>089 M-Polmonite semplice e pleurite, età&gt;17 con CC</t>
  </si>
  <si>
    <t xml:space="preserve">090 M-Polmonite semplice e pleurite, età&gt;17 no C.C  </t>
  </si>
  <si>
    <t xml:space="preserve">091 M-Polmonite semplice e pleurite, età &lt; 18       </t>
  </si>
  <si>
    <t xml:space="preserve">092 M-Malattia polmonare interstiziale con CC             </t>
  </si>
  <si>
    <t xml:space="preserve">093 M-Malattia polmonare interstiziale no CC             </t>
  </si>
  <si>
    <t xml:space="preserve">094 M-Pneumotorace con CC                        </t>
  </si>
  <si>
    <t xml:space="preserve">095 M-Pneumotorace no CC                         </t>
  </si>
  <si>
    <t xml:space="preserve">096 M-Bronchite e asma, età &gt;17 con CC         </t>
  </si>
  <si>
    <t xml:space="preserve">097 M-Bronchite e asma, età &gt;17 no CC          </t>
  </si>
  <si>
    <t xml:space="preserve">098 M-Bronchite e asma, età &lt; 18                 </t>
  </si>
  <si>
    <t xml:space="preserve">099 M-Segni e sintomi respiratori con  CC        </t>
  </si>
  <si>
    <t xml:space="preserve">100 M-Segni e sintomi respiratori no CC          </t>
  </si>
  <si>
    <t xml:space="preserve">101 M-Altre diagnosi apparato respiratorio con CC    </t>
  </si>
  <si>
    <t xml:space="preserve">102 M-Altre diagnosi apparato respiratorio no CC     </t>
  </si>
  <si>
    <t>117 C-Revisione pacemaker card. eccetto sostituzione</t>
  </si>
  <si>
    <t xml:space="preserve">118 C-Sostituzione di Pacemaker cardiaco    </t>
  </si>
  <si>
    <t xml:space="preserve">119 C-Legatura e stripping di vene                 </t>
  </si>
  <si>
    <t xml:space="preserve">120 C-Altri interventi sull'apparato circolatorio    </t>
  </si>
  <si>
    <t>124 M-Malattie cardiovasc. no IMA,con cateterismo card. e diag.CC</t>
  </si>
  <si>
    <t>125 M-Malattie cardiovasc.eccetto  IMA,con cateter.card.diag.no CC</t>
  </si>
  <si>
    <t xml:space="preserve">127 M-Insufficienza cardiaca e shock               </t>
  </si>
  <si>
    <t xml:space="preserve">128 M-Tromboflebite delle vene profonde            </t>
  </si>
  <si>
    <t xml:space="preserve">129 M-Arresto cardiaco senza causa apparente                             </t>
  </si>
  <si>
    <t xml:space="preserve">130 M-Malattie vascolari perifereriche con CC     </t>
  </si>
  <si>
    <t xml:space="preserve">131 M-Malattie vascolari perifereriche no CC      </t>
  </si>
  <si>
    <t xml:space="preserve">132 M-Aterosclerosi con CC                       </t>
  </si>
  <si>
    <t xml:space="preserve">133 M-Aterosclerosi no CC                        </t>
  </si>
  <si>
    <t xml:space="preserve">134 M-Ipertensione                                 </t>
  </si>
  <si>
    <t>135 M-Malattie cardiache congenite e valvolari, età &gt;17 con CC</t>
  </si>
  <si>
    <t>136 M-Malattie cardiache congenite, valvolari, età &gt;17 no CC</t>
  </si>
  <si>
    <t>137 M-Malattie cardiache congenite e valvolari,  età &lt; 18</t>
  </si>
  <si>
    <t xml:space="preserve">138 M-Aritmia e alterazioni della conduzione cardiaca con CC </t>
  </si>
  <si>
    <t xml:space="preserve">139 M-Aritmia e alterazioni della conduzione cardiaca no CC  </t>
  </si>
  <si>
    <t xml:space="preserve">140 M-Angina pectoris                              </t>
  </si>
  <si>
    <t xml:space="preserve">141 M-Sincope e collasso con CC                  </t>
  </si>
  <si>
    <t xml:space="preserve">142 M-Sincope e collasso no CC                   </t>
  </si>
  <si>
    <t xml:space="preserve">143 M-Dolore toracico                              </t>
  </si>
  <si>
    <t xml:space="preserve">144 M-Altre diagnosi relative all'apparato circolatorio con CC    </t>
  </si>
  <si>
    <t xml:space="preserve">145 M-Altre diagnosi relative all'apparato circolatorio no CC     </t>
  </si>
  <si>
    <t xml:space="preserve">150 C-Lisi aderenze peritoneali con CC           </t>
  </si>
  <si>
    <t xml:space="preserve">151 C-Lisi aderenze peritoneali no CC            </t>
  </si>
  <si>
    <t xml:space="preserve">157 C-Interventi su ano e stoma con CC                  </t>
  </si>
  <si>
    <t xml:space="preserve">158 C-Interventi su ano e stoma no CC                   </t>
  </si>
  <si>
    <t>159 C-Interventi per ernia,eccetto inguinale e femorale,età &gt;17 con CC</t>
  </si>
  <si>
    <t xml:space="preserve">160 C-Interventi per ernia,eccetto inguinale e femorale, età &gt;17 no CC </t>
  </si>
  <si>
    <t xml:space="preserve">161 C-Interventi per ernia inguinale e femorale, &gt;17 con C.C  </t>
  </si>
  <si>
    <t xml:space="preserve">162 C-Interventi per ernia inguinale e femorale, età &gt;17 no CC  </t>
  </si>
  <si>
    <t xml:space="preserve">163 C-Interventiper ernia, età &lt; 18                        </t>
  </si>
  <si>
    <t xml:space="preserve">164 C-Appendicectomia con diagnosi principale complicata con CC </t>
  </si>
  <si>
    <t xml:space="preserve">165 C-Appendicectomia con diagnosi principale complicata no CC  </t>
  </si>
  <si>
    <t xml:space="preserve">166 C-Appendicectomia con diagnosi princip. no complicata con CC  </t>
  </si>
  <si>
    <t xml:space="preserve">167 C-Appendicectomia con diagnosi principale no complicata no CC   </t>
  </si>
  <si>
    <t xml:space="preserve">168 C-Interventi sulla bocca con CC     </t>
  </si>
  <si>
    <t xml:space="preserve">169 C-Interventi sulla bocca  no CC      </t>
  </si>
  <si>
    <t xml:space="preserve">170 C-Altri interventi sull'apparato digerente con CC            </t>
  </si>
  <si>
    <t xml:space="preserve">171 C-Altri Interventi sull'apparato digerente no CC             </t>
  </si>
  <si>
    <t xml:space="preserve">172 M-Neoplasie maligne dell'apparato digerente con CC               </t>
  </si>
  <si>
    <t xml:space="preserve">173 M-Neoplasie maligne dell'apparato digerente no CC                </t>
  </si>
  <si>
    <t xml:space="preserve">174 M-Emorragia gastroentestinale con CC            </t>
  </si>
  <si>
    <t xml:space="preserve">175 M-Emorragia gastroentestinale no CC             </t>
  </si>
  <si>
    <t xml:space="preserve">176 M-Ulcera peptica complicata                    </t>
  </si>
  <si>
    <t xml:space="preserve">177 M-Ulcera peptica non complicata con CC           </t>
  </si>
  <si>
    <t xml:space="preserve">178 M-Ulcera peptica non complicata no CC            </t>
  </si>
  <si>
    <t xml:space="preserve">179 M-Malattie infiammatorie dell''intestino       </t>
  </si>
  <si>
    <t xml:space="preserve">180 M-Occlusione gastrointestinale con CC        </t>
  </si>
  <si>
    <t xml:space="preserve">181 M-Occlusione gastrointestinale no  CC        </t>
  </si>
  <si>
    <t>182 M-Esofag.,gastroen,miscel.malattie app. digeren., età &gt;17con CC</t>
  </si>
  <si>
    <t>183 M-Esofag.,gastroen,miscel.malattie app.digerente, età &gt;17 no CC</t>
  </si>
  <si>
    <t xml:space="preserve">184 M-Esofag.,gastroen.,miscel.malattie app.digerente, età  &lt; 18   </t>
  </si>
  <si>
    <t xml:space="preserve">185 M-Malattie denti e cavo orale eccetto estraz.e riparaz., età &gt;17    </t>
  </si>
  <si>
    <t xml:space="preserve">186 M-Malattie denti e cavo orale eccetto estraz.e riparaz., età &lt; 18    </t>
  </si>
  <si>
    <t xml:space="preserve">187 M-Estrazioni e riparazioni dentali           </t>
  </si>
  <si>
    <t xml:space="preserve">188 M-Altre diagnosi relative all'apparato digerente, età &gt;17 con CC </t>
  </si>
  <si>
    <t xml:space="preserve">189 M-Altre diagnosi relative all'apparato digerente, età &gt;17 no CC  </t>
  </si>
  <si>
    <t xml:space="preserve">190 M-Altre diagnosi relative all'apparato digerente, età &lt; 18   </t>
  </si>
  <si>
    <t xml:space="preserve">199 C-Procedure diagnost. epatobiliari per neoplasie maligne    </t>
  </si>
  <si>
    <t>200 C-Procedure diagnost. epatobiliari non per neoplasie maligne</t>
  </si>
  <si>
    <t xml:space="preserve">202 M-Cirrosi e epatite alcoolica                    </t>
  </si>
  <si>
    <t xml:space="preserve">203 M-Neoplasie maligne dell'apparato epatobiliare o pancreas              </t>
  </si>
  <si>
    <t xml:space="preserve">204 M-Malattie del pancreas eccetto neoplasie maligne                       </t>
  </si>
  <si>
    <t>205 M-Mal.fegato eccetto neoplasie mal.,cirrosi,epatite alc. con CC</t>
  </si>
  <si>
    <t xml:space="preserve">206 M-Mal.fegato eccetto neoplasie mal.,cirrosi,epatite alc. no CC </t>
  </si>
  <si>
    <t xml:space="preserve">207 M-Malattie delle vie biliari con CC                </t>
  </si>
  <si>
    <t xml:space="preserve">208 M-Malattie delle vie biliari no CC              </t>
  </si>
  <si>
    <t xml:space="preserve">216 C-Biopsie sistema muscoloscheletrico e tessuto connettivo  </t>
  </si>
  <si>
    <t>218 C-Interv. arto inf.omero eccetto anca,piede,fem.età &gt;17 con CC</t>
  </si>
  <si>
    <t>219 C-Interv.arto inf.omero eccetto anca,piede,femore età &gt;17 no CC</t>
  </si>
  <si>
    <t xml:space="preserve">220 C-Interventi arto inf.omero eccetto anca,piede,femore, età &lt; 18  </t>
  </si>
  <si>
    <t xml:space="preserve">221 C-Interventi sul ginocchio con CC                   </t>
  </si>
  <si>
    <t xml:space="preserve">222 C-Interventi sul ginocchio no CC                    </t>
  </si>
  <si>
    <t>223 C-Interventi mag. spalla,gomito o altri inter. arto superiore con CC</t>
  </si>
  <si>
    <t>224 C-Interventi spalla,gomito/avambr.eccetto interv.mag.art.no CC</t>
  </si>
  <si>
    <t xml:space="preserve">225 C-Interventi sul piede                                </t>
  </si>
  <si>
    <t xml:space="preserve">226 C-Interventi sui tessuti molli con CC               </t>
  </si>
  <si>
    <t xml:space="preserve">227 C-Interventisui tessuti molli no CC                </t>
  </si>
  <si>
    <t>228 C-Interv.mag.pollice o articolazioni o interv. mano/polso con CC</t>
  </si>
  <si>
    <t xml:space="preserve">229 C-Interv.mano o polso,eccetto interv.magg.articolazioni  no CC </t>
  </si>
  <si>
    <t>230 C-Escissione locale rimoz.mezzi fis.intramidollare anca e femore</t>
  </si>
  <si>
    <t>231 C-Escissione locale rimoz.mezzi fis.intramidollare no anca e femore</t>
  </si>
  <si>
    <t xml:space="preserve">232 C-Artroscopia                                                   </t>
  </si>
  <si>
    <t xml:space="preserve">233 C-Altri interv. sist.muscolo-scheletrico e tessuto connet. con CC </t>
  </si>
  <si>
    <t xml:space="preserve">234 C-Altri interv. sist.muscolo-scheletrico e tessuto connet. no CC   </t>
  </si>
  <si>
    <t xml:space="preserve">235 M-Fratture del femore                              </t>
  </si>
  <si>
    <t xml:space="preserve">236 M-Fratture dell'anca e della pelvi                        </t>
  </si>
  <si>
    <t>237 M-Distorsioni,stiramenti,lussazioni,anca,pelvi,coscia</t>
  </si>
  <si>
    <t xml:space="preserve">238 M-Osteomielite                                 </t>
  </si>
  <si>
    <t>239 M-Frattura pat.e neoplasie mal.sist. muscolo-schel. e tess.connett.</t>
  </si>
  <si>
    <t xml:space="preserve">240 M-Malattie del  tessuto connettivo con CC         </t>
  </si>
  <si>
    <t xml:space="preserve">241 M-Malattie del  tessuto connettivo no CC          </t>
  </si>
  <si>
    <t xml:space="preserve">242 M-Artrite settica                              </t>
  </si>
  <si>
    <t xml:space="preserve">243 M-Affezioni mediche del dorso                               </t>
  </si>
  <si>
    <t xml:space="preserve">244 M-Malattie dell'osso e artropatie specifiche con CC    </t>
  </si>
  <si>
    <t xml:space="preserve">245 M-Malattie dell'osso e artropatie specifiche  no CC    </t>
  </si>
  <si>
    <t xml:space="preserve">246 M-Artropatie non specifiche                    </t>
  </si>
  <si>
    <t xml:space="preserve">247 M-Segni, sintomi sist.muscolo-scheletrico e al tess.connettivo </t>
  </si>
  <si>
    <t xml:space="preserve">248 M-Tendinite, miosite e borsite                 </t>
  </si>
  <si>
    <t>249 M-Ass.riabilitativa per malattie  sist.muscolo-schel. e tess.connett.</t>
  </si>
  <si>
    <t>250 M-Frat.dist.stiram.luss.avam.mano,piede età &gt;17 con CC</t>
  </si>
  <si>
    <t>251 M-Frat.dist.stiram.luss.avam.mano,piede età &gt;17 no CC</t>
  </si>
  <si>
    <t xml:space="preserve">252 M-Frat.dist.stiram.luss.avam.mano,piede, età &lt; 18  </t>
  </si>
  <si>
    <t>253 M-Frat.dist.stir.lus.brac.gamb.eccetto piede età &gt;17 con CC</t>
  </si>
  <si>
    <t>254 M-Frat.dist.stir.lus.brac.gamb.eccetto piede età &gt;17 no CC</t>
  </si>
  <si>
    <t xml:space="preserve">255 M-Frat.dist.stir.lus.brac.gamb.eccetto piede, età &lt; 18  </t>
  </si>
  <si>
    <t xml:space="preserve">256 M-Altre diagnosi sist.muscolo-scheletrico e tess.connettivo   </t>
  </si>
  <si>
    <t xml:space="preserve">257 C-Mastectomia totale per neoplasie maligne con CC           </t>
  </si>
  <si>
    <t xml:space="preserve">258 C-Mastectomia totale per neoplasie maligne no CC            </t>
  </si>
  <si>
    <t xml:space="preserve">259 C-Mastectomia subtotale per neoplasie maligne con CC        </t>
  </si>
  <si>
    <t xml:space="preserve">260 C-Mastectomia subtotale per neoplasie naligne no CC         </t>
  </si>
  <si>
    <t>261 C-Interv.mammella,non neoplasie mal.ecccetto biopsia e esciss.loc.</t>
  </si>
  <si>
    <t xml:space="preserve">262 C-Biopsia mammella e escissione locale non per neoplasie maligne  </t>
  </si>
  <si>
    <t>263 C-Trap.pelle e/o sbrigliamenti per ulcere pelle o cellulite con CC</t>
  </si>
  <si>
    <t>264 C-Trap.pelle e/o sbrigliamenti per ulcere pelle o cellulite no CC</t>
  </si>
  <si>
    <t>265 C-Trap.pelle e/o sbrigliamenti eccetto ulcere pelle/cellulite con CC</t>
  </si>
  <si>
    <t>266 C-Trap.pelle e/o sbrigliamenti eccetto ulcere pelle/cellulite no CC</t>
  </si>
  <si>
    <t xml:space="preserve">267 C-Interventi perianali e pilonidali            </t>
  </si>
  <si>
    <t xml:space="preserve">268 C-Chirurgia plastica pelle,tess.sottocutaneo,mammella  </t>
  </si>
  <si>
    <t xml:space="preserve">269 C-Altri int.pelle,sottocute,mammella con CC  </t>
  </si>
  <si>
    <t xml:space="preserve">270 C-Altri int.pelle,sottocute,mammella no CC   </t>
  </si>
  <si>
    <t xml:space="preserve">271 M-Ulcere pelle                                 </t>
  </si>
  <si>
    <t xml:space="preserve">272 M-Malattie magg. pelle con CC                    </t>
  </si>
  <si>
    <t xml:space="preserve">273 M-Malattie magg. pelle no CC                     </t>
  </si>
  <si>
    <t xml:space="preserve">274 M-Neoplasie maligne della mammella con CC                         </t>
  </si>
  <si>
    <t xml:space="preserve">275 M-Neoplasie maligne della mammella no CC                          </t>
  </si>
  <si>
    <t xml:space="preserve">276 M-Patologie non maligne mammella               </t>
  </si>
  <si>
    <t xml:space="preserve">277 M-Cellulite, età &gt;17 con CC                </t>
  </si>
  <si>
    <t xml:space="preserve">278 M-Cellulite, età &gt;17  no CC                </t>
  </si>
  <si>
    <t xml:space="preserve">279 M-Cellulite, età &lt;18                        </t>
  </si>
  <si>
    <t>280 M-Traumi pelle,sottocute,mammella, &gt;17 con CC</t>
  </si>
  <si>
    <t xml:space="preserve">281 M-Traumi pelle,sottocute,mammella, &gt;17 no CC </t>
  </si>
  <si>
    <t xml:space="preserve">282 M-Traumi pelle,sottocute,mammella, età &lt;18        </t>
  </si>
  <si>
    <t xml:space="preserve">283 M-Malattie minori della pelle con CC               </t>
  </si>
  <si>
    <t xml:space="preserve">284 M-Malattie minori della pelle no CC                </t>
  </si>
  <si>
    <t xml:space="preserve">289 C-Interventi su paratiroidi                    </t>
  </si>
  <si>
    <t xml:space="preserve">290 C-Interventi sulla tiroide                           </t>
  </si>
  <si>
    <t xml:space="preserve">291 C-Interventi sul dotto tireoglosso              </t>
  </si>
  <si>
    <t>292 C-Altri int.per malattie endocr.nutr.metabol.con CC</t>
  </si>
  <si>
    <t>293 C-Altri int.per malattie endocr.nutr.metabol. no CC</t>
  </si>
  <si>
    <t xml:space="preserve">294 M-Diabete, età &gt;35                           </t>
  </si>
  <si>
    <t xml:space="preserve">295 M-Diabete, età &lt;36                          </t>
  </si>
  <si>
    <t xml:space="preserve">296 M-Disturbi nutrizione,metabolismo,&gt;17 con CC </t>
  </si>
  <si>
    <t xml:space="preserve">297 M-Disturbi nutrizione,metabolismo,&gt;17 no CC  </t>
  </si>
  <si>
    <t xml:space="preserve">298 M-Disturbi nutrizione,metabolismo, età &lt;18  </t>
  </si>
  <si>
    <t xml:space="preserve">299 M-Difetti congeniti metabolismo                </t>
  </si>
  <si>
    <t xml:space="preserve">300 M-Malattie endocrini con CC                  </t>
  </si>
  <si>
    <t xml:space="preserve">301 M-Malattie endocrini no CC                   </t>
  </si>
  <si>
    <t xml:space="preserve">306 C-Prostatectomia con CC                      </t>
  </si>
  <si>
    <t xml:space="preserve">307 C-Prostatectomia no CC                       </t>
  </si>
  <si>
    <t xml:space="preserve">308 C-Interventi minori vescica con CC           </t>
  </si>
  <si>
    <t xml:space="preserve">309 C-Interventi minori vescica  no CC           </t>
  </si>
  <si>
    <t xml:space="preserve">310 C-Int. per via transuretrale con CC          </t>
  </si>
  <si>
    <t xml:space="preserve">311 C-Int. per via transuretrale no CC           </t>
  </si>
  <si>
    <t xml:space="preserve">312 C-Interventi uretra, età &gt;17 con CC         </t>
  </si>
  <si>
    <t xml:space="preserve">313 C-Interventi uretra, età &gt;17  no CC         </t>
  </si>
  <si>
    <t xml:space="preserve">314 C-Interventi uretra, età &lt;18                </t>
  </si>
  <si>
    <t xml:space="preserve">315 C-Altri interventi su rene e vie urinarie      </t>
  </si>
  <si>
    <t xml:space="preserve">316 M-Insufficienza renale                         </t>
  </si>
  <si>
    <t xml:space="preserve">317 M-Ricovero per Dialisi renale                               </t>
  </si>
  <si>
    <t xml:space="preserve">318 M-Neoplasie rene, vie urinarie con CC            </t>
  </si>
  <si>
    <t xml:space="preserve">319 M-Neoplasie rene, vie urinarie no CC             </t>
  </si>
  <si>
    <t xml:space="preserve">320 M-Infezioni rene,vie urinarie, età &gt;17 con CC    </t>
  </si>
  <si>
    <t xml:space="preserve">321 M-Infezioni rene,vie urinarie, età &gt;17 no CC     </t>
  </si>
  <si>
    <t xml:space="preserve">322 M-Infezioni rene,vie urinarie, età &lt;18     </t>
  </si>
  <si>
    <t xml:space="preserve">323 M-Calcolosi urinaria con CC e/o litotrissia con ultrasuoni  </t>
  </si>
  <si>
    <t>vedi delibera</t>
  </si>
  <si>
    <t xml:space="preserve">324 M-calcolosi urinaria no CC                   </t>
  </si>
  <si>
    <t>325 M-Segni,sintomi rene,vie urinarie, età &gt;17 con CC</t>
  </si>
  <si>
    <t xml:space="preserve">326 M-Segni,sintomi rene,vie urinarie, età &gt;17 no CC </t>
  </si>
  <si>
    <t xml:space="preserve">327 M-Segni,sintomi rene,vie urinarie, età &lt;18       </t>
  </si>
  <si>
    <t xml:space="preserve">328 M-Stenosi uretrale, età &gt;17 con CC         </t>
  </si>
  <si>
    <t xml:space="preserve">329 M-Stenosi uretrale, età &gt;17 no CC          </t>
  </si>
  <si>
    <t xml:space="preserve">330 M-Stenosi uretrale, età &lt;18               </t>
  </si>
  <si>
    <t>331 M-Altre diagnosi rene-vie urinarie, età &gt;17 con C.C</t>
  </si>
  <si>
    <t xml:space="preserve">332 M-Altre diagnosi rene-vie urinarie, età &gt;17 no C.C </t>
  </si>
  <si>
    <t xml:space="preserve">333 M-Altre diagnosi rene-vie urinarie, età &lt;18     </t>
  </si>
  <si>
    <t xml:space="preserve">336 C-Prostatectomia transuretrale, con CC       </t>
  </si>
  <si>
    <t xml:space="preserve">337 C-Prostatectomia transuretrale, no CC        </t>
  </si>
  <si>
    <t xml:space="preserve">338 C-Interventi sul testicolo, per neoplasia maligna                   </t>
  </si>
  <si>
    <t xml:space="preserve">339 C-Int.sul testicolo, non per neoplasie maligne, età &gt;17           </t>
  </si>
  <si>
    <t xml:space="preserve">340 C-Int.sul testicolo, non per neoplasie maligne, età &lt;18          </t>
  </si>
  <si>
    <t xml:space="preserve">341 C-Interventi pene                              </t>
  </si>
  <si>
    <t xml:space="preserve">342 C-Circoncisione, età &gt;17                     </t>
  </si>
  <si>
    <t xml:space="preserve">343 C-Circoncisione, età &lt;18                    </t>
  </si>
  <si>
    <t xml:space="preserve">344 C-Altri int.app.riprodut.masch., per neoplasie maligne     </t>
  </si>
  <si>
    <t xml:space="preserve">345 C-Altri int.app.riprodut.masch., no neoplasie maligne       </t>
  </si>
  <si>
    <t xml:space="preserve">346 M-Neoplasie maligne app.genitale maschile con CC          </t>
  </si>
  <si>
    <t xml:space="preserve">347 M-Neoplasie maligne app.genitale maschile no CC           </t>
  </si>
  <si>
    <t xml:space="preserve">348 M-Ipertrofia prostatica benigna con CC       </t>
  </si>
  <si>
    <t xml:space="preserve">349 M-Ipertrofia prostatica benigna no CC        </t>
  </si>
  <si>
    <t xml:space="preserve">350 M-Infiammazione app.riproduttivo maschile      </t>
  </si>
  <si>
    <t xml:space="preserve">352 M-Altre diagnosi relative all' app. riproduttivo maschile       </t>
  </si>
  <si>
    <t xml:space="preserve">354 C-Int.utero,annessi per neoplasie non ovaie/ann. con CC     </t>
  </si>
  <si>
    <t xml:space="preserve">355 C-Int.utero,annessi per neoplasie non ovaie/ann. no CC      </t>
  </si>
  <si>
    <t xml:space="preserve">356 C-Interventi ricostruttivi app.riprodroduttivo femminile </t>
  </si>
  <si>
    <t xml:space="preserve">358 C-Int.utero/annessi, no neoplasie maligne con CC            </t>
  </si>
  <si>
    <t xml:space="preserve">359 C-Int.utero/annessi, no neoplasie no CC             </t>
  </si>
  <si>
    <t xml:space="preserve">360 C-Interventi vagina, cervice, vulva            </t>
  </si>
  <si>
    <t xml:space="preserve">361 C-Laparoscopia e occlusione laparotomica delle tube       </t>
  </si>
  <si>
    <t xml:space="preserve">362 C-Occlusione endoscopica delle tube                    </t>
  </si>
  <si>
    <t>363 C-Dilataz. e raschiam.,conizzazione,impianto mat.radioat. neop.mal.</t>
  </si>
  <si>
    <t xml:space="preserve">364 C-Dilatazione e raschiamento, conizzazione eccetto neoplasie mal.                    </t>
  </si>
  <si>
    <t xml:space="preserve">365 C-Altri inerventi sull'apparato riproduttivo femminile        </t>
  </si>
  <si>
    <t xml:space="preserve">366 M-Neoplasie maligne dell'app.riproduttivo femminile  con CC           </t>
  </si>
  <si>
    <t xml:space="preserve">367 M-Neoplasie maligne dell'apparato riproduttivo femminile no CC            </t>
  </si>
  <si>
    <t xml:space="preserve">368 M-Infezioni dell'apparato riproduttivo femminile         </t>
  </si>
  <si>
    <t xml:space="preserve">369 M-Disturbi mestruali et altri disturbi dell'app.riproduttivo femminile  </t>
  </si>
  <si>
    <t xml:space="preserve">370 C-Taglio cesareo con CC                  </t>
  </si>
  <si>
    <t xml:space="preserve">371 C-Taglio cesareo no CC                           </t>
  </si>
  <si>
    <t xml:space="preserve">372 M-Parto vaginale con CC                          </t>
  </si>
  <si>
    <t xml:space="preserve">373 M-Parto vaginale no CC                       </t>
  </si>
  <si>
    <t xml:space="preserve">374 C-Parto vag. con sterilizzazione e/o dilatazione e raschiamento     </t>
  </si>
  <si>
    <t>375 C-Parto vag. con altro int. eccetto steril. e/o dilatazione e raschiam.</t>
  </si>
  <si>
    <t>376 M-Diagnosi relative a postparto, postaborto no intervento chirurgico</t>
  </si>
  <si>
    <t>377 C-Diagnosi relative a postparto, postaborto con intervento chirurgico</t>
  </si>
  <si>
    <t xml:space="preserve">378 M-Gravidanza ectopica                          </t>
  </si>
  <si>
    <t xml:space="preserve">379 M-Minaccia d'aborto                           </t>
  </si>
  <si>
    <t xml:space="preserve">380 M-Aborto, senza dilatazione e raschiamento                          </t>
  </si>
  <si>
    <t xml:space="preserve">381 C-Aborto con dilataz. e raschiam. mediante aspiraz. o isterotomia      </t>
  </si>
  <si>
    <t>382 M- Falso travaglio</t>
  </si>
  <si>
    <t>383 M-Altre diagnosi preparto con complicazioni mediche</t>
  </si>
  <si>
    <t xml:space="preserve">384 M-Altre diagnosi preparto no complicazioni mediche </t>
  </si>
  <si>
    <t xml:space="preserve">389  -Neonato a termine  con affezioni maggiori     </t>
  </si>
  <si>
    <t xml:space="preserve">390  -Neonato con altri affezioni significative     </t>
  </si>
  <si>
    <t xml:space="preserve">391  -Neonato normale                              </t>
  </si>
  <si>
    <t xml:space="preserve">394 C-Altri interventi sugli organi emopoietici  </t>
  </si>
  <si>
    <t xml:space="preserve">395 M-Anomalie dei globuli rossi, età &gt;17            </t>
  </si>
  <si>
    <t xml:space="preserve">396 M-Anomalie dei globuli rossi, età &lt;18           </t>
  </si>
  <si>
    <t xml:space="preserve">397 M-Difetti della coagulazione                   </t>
  </si>
  <si>
    <t>398 M-Disturbi sist.reticoloendoteliale e immunitario con CC</t>
  </si>
  <si>
    <t xml:space="preserve">399 M-Disturbi sist.reticoloendoteliale e immunitario no CC </t>
  </si>
  <si>
    <t xml:space="preserve">408 C-Alteraz.mieloproliferative o neopl. poco diff. con altri interventi </t>
  </si>
  <si>
    <t xml:space="preserve">409 M-Radioterapia                                 </t>
  </si>
  <si>
    <t xml:space="preserve">410 M-Chemioterapia non associata a diagnosi second.di leucemia acuta                               </t>
  </si>
  <si>
    <t xml:space="preserve">411 M-Anamnesi di neoplasia maligna senza endoscopia                 </t>
  </si>
  <si>
    <t xml:space="preserve">412 M-Anamnesi di neoplasia maligna con endoscopia                   </t>
  </si>
  <si>
    <t>413 M-Altre alteraz.mieloproliferative e neoplasie poco diff. con CC</t>
  </si>
  <si>
    <t>414 M-Altre alteraz.mieloproliferative e neoplasie poco diff. no CC</t>
  </si>
  <si>
    <t xml:space="preserve">416 M-Setticemia, età &gt;17                        </t>
  </si>
  <si>
    <t xml:space="preserve">417 M-Setticemia, età &lt;18                       </t>
  </si>
  <si>
    <t>418 M-Infezioni post-oparatorie e post-traumatiche</t>
  </si>
  <si>
    <t xml:space="preserve">419 M-Febbre di origine sconosciuta,età &gt;17 con CC  </t>
  </si>
  <si>
    <t xml:space="preserve">420 M-Febbre di origine sconosciuta,età &gt;17 no CC   </t>
  </si>
  <si>
    <t xml:space="preserve">421 M-Malattia di origine virale, età &gt;17        </t>
  </si>
  <si>
    <t xml:space="preserve">422 M-Malattia di origine virale e febbre di origine sconosciuta, età &lt;18         </t>
  </si>
  <si>
    <t xml:space="preserve">423 M-Altre diagnosi relative a malattie infettive e parassitarie          </t>
  </si>
  <si>
    <t xml:space="preserve">424 C-Inter.chirurgici di qual.tipo in paz.con diagn.pr. di malattia mentale </t>
  </si>
  <si>
    <t xml:space="preserve">425 M-Reaz.acuta da adattamento e disfunzione psicosociale </t>
  </si>
  <si>
    <t xml:space="preserve">426 M-Nevrosi depressiva                           </t>
  </si>
  <si>
    <t xml:space="preserve">427 M-Nevrosi eccetto nevrosi depressiva                       </t>
  </si>
  <si>
    <t xml:space="preserve">428 M-Disturbi della personalità e del controllo degli impulsi   </t>
  </si>
  <si>
    <t xml:space="preserve">429 M-Disturbi organici e ritardo mentale          </t>
  </si>
  <si>
    <t xml:space="preserve">430 M-Psicosi                                      </t>
  </si>
  <si>
    <t xml:space="preserve">431 M-Disturbi mentali dell'infanzia              </t>
  </si>
  <si>
    <t xml:space="preserve">432 M-Altre diagnosi di disturbi mentali           </t>
  </si>
  <si>
    <t>433  -Abuso/dipendenza da alcool/farmaci dimesso contro parere sanitari</t>
  </si>
  <si>
    <t>434  -Abuso/dipend.da alcool/farmaci disintoss./trattamento sint.con CC</t>
  </si>
  <si>
    <t>435  -Abuso/dipend.da alcool/farmaci disintoss./trattamento sint. no CC</t>
  </si>
  <si>
    <t>436 - Dipendenza  da alcool/farmaci con terapia riabilitativa</t>
  </si>
  <si>
    <t>437  -Dipend.alcool/farmaci, terapia riabilit. e disintossicante combinate</t>
  </si>
  <si>
    <t xml:space="preserve">439 C-Trapianto di pelle per traumatismo               </t>
  </si>
  <si>
    <t xml:space="preserve">440 C-Sbrigliamento ferita per traumatismo               </t>
  </si>
  <si>
    <t xml:space="preserve">441 C-Interventi sulla mano per traumatismo                   </t>
  </si>
  <si>
    <t xml:space="preserve">444 M-Traumatismi età &gt;17 con CC        </t>
  </si>
  <si>
    <t xml:space="preserve">445 M-Traumatismi età &gt;17 no CC         </t>
  </si>
  <si>
    <t xml:space="preserve">446 M-Traumatismi età &lt;18                </t>
  </si>
  <si>
    <t xml:space="preserve">447 M-Reazioni allergiche, età &gt;17               </t>
  </si>
  <si>
    <t xml:space="preserve">448 M-Reazioni allergiche, età &lt;18              </t>
  </si>
  <si>
    <t>449 M-Avvelenamento ed effetti tossici da farmaci, età &gt;17 con CC</t>
  </si>
  <si>
    <t xml:space="preserve">450 M-Avvelenamento ed effetti tossici da farmaci, età &gt;17 no CC </t>
  </si>
  <si>
    <t>451 M-Avvelenamento ed effetti tossici da farmaci, età &lt;18</t>
  </si>
  <si>
    <t xml:space="preserve">452 M-Complicazioni di trattamento con CC </t>
  </si>
  <si>
    <t xml:space="preserve">453 M-Complicazioni di trattamento no CC  </t>
  </si>
  <si>
    <t xml:space="preserve">454 M-Altre diagnosi di traumatismi, avvelenamenti, effetti tossici con CC </t>
  </si>
  <si>
    <t xml:space="preserve">455 M-Altre diagnosi di traumatismi, avvelenamenti, effetti tossici no CC  </t>
  </si>
  <si>
    <t xml:space="preserve">461 C-Interv.con diagnosi di altro contatto con S.S.N. </t>
  </si>
  <si>
    <t xml:space="preserve">462 M-Riabilitazione                               </t>
  </si>
  <si>
    <t xml:space="preserve">463 M-Segni e sintomi con CC                     </t>
  </si>
  <si>
    <t xml:space="preserve">464 M-Segni e sintomi no CC                      </t>
  </si>
  <si>
    <t>465 M-Ass.riabilitativa con anamnesi di neopl. maligna come diagn.sec.</t>
  </si>
  <si>
    <t>466 M-Ass.riabilitativa no anamnesi di neopl. maligna come diagnosi sec.</t>
  </si>
  <si>
    <t xml:space="preserve">467 M-Altri fattori che influenzano lo stato di salute   </t>
  </si>
  <si>
    <t xml:space="preserve">468  -Interventi chirurgici esteso non correlato alla diagnosi principale </t>
  </si>
  <si>
    <t xml:space="preserve">469  -Diagnosi principale non valida come diagnosi di dimissione    </t>
  </si>
  <si>
    <t xml:space="preserve">470  -Non attribuibile al altro DRG                           </t>
  </si>
  <si>
    <t>476 C -Intervento chirurgico prostata non correlato diagnosi principale</t>
  </si>
  <si>
    <t>477 C -Intervento chirurgico non esteso non correlato con diagnosi princ.</t>
  </si>
  <si>
    <t xml:space="preserve">478 C-Altri interventi sul sistema cardiovascolare con CC            </t>
  </si>
  <si>
    <t xml:space="preserve">479 C-Altri interventi sul sistema cardiovascolare no CC             </t>
  </si>
  <si>
    <t>490 M-HIV associato o non ad altre patologie correlate</t>
  </si>
  <si>
    <t>492 M-Chemioterapia associata a diagnosi secondaria di leucemia acuta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</si>
</sst>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_-* #,##0.0_-;\-* #,##0.0_-;_-* &quot;-&quot;_-;_-@_-"/>
    <numFmt numFmtId="169" formatCode="_-* #,##0.00_-;\-* #,##0.00_-;_-* &quot;-&quot;_-;_-@_-"/>
    <numFmt numFmtId="170" formatCode="_-* #,##0.000_-;\-* #,##0.000_-;_-* &quot;-&quot;_-;_-@_-"/>
    <numFmt numFmtId="171" formatCode="_-* #,##0.0000_-;\-* #,##0.0000_-;_-* &quot;-&quot;_-;_-@_-"/>
    <numFmt numFmtId="172" formatCode="_-* #,##0.00000_-;\-* #,##0.00000_-;_-* &quot;-&quot;_-;_-@_-"/>
    <numFmt numFmtId="173" formatCode="_-* #,##0.000000_-;\-* #,##0.000000_-;_-* &quot;-&quot;_-;_-@_-"/>
    <numFmt numFmtId="174" formatCode="_-* #,##0.0000000_-;\-* #,##0.0000000_-;_-* &quot;-&quot;_-;_-@_-"/>
    <numFmt numFmtId="175" formatCode="_-* #,##0.00000000_-;\-* #,##0.00000000_-;_-* &quot;-&quot;_-;_-@_-"/>
    <numFmt numFmtId="176" formatCode="_-* #,##0.000000000_-;\-* #,##0.000000000_-;_-* &quot;-&quot;_-;_-@_-"/>
    <numFmt numFmtId="177" formatCode="_-* #,##0.0000000000_-;\-* #,##0.0000000000_-;_-* &quot;-&quot;_-;_-@_-"/>
    <numFmt numFmtId="178" formatCode="0.000000"/>
    <numFmt numFmtId="179" formatCode="0.00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ashed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 style="thin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8" fillId="0" borderId="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right"/>
    </xf>
    <xf numFmtId="0" fontId="8" fillId="0" borderId="5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0" fontId="10" fillId="0" borderId="7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41" fontId="10" fillId="0" borderId="17" xfId="16" applyFont="1" applyFill="1" applyBorder="1" applyAlignment="1">
      <alignment/>
    </xf>
    <xf numFmtId="0" fontId="10" fillId="0" borderId="18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41" fontId="10" fillId="0" borderId="19" xfId="16" applyFont="1" applyFill="1" applyBorder="1" applyAlignment="1">
      <alignment/>
    </xf>
    <xf numFmtId="41" fontId="10" fillId="0" borderId="21" xfId="16" applyFont="1" applyFill="1" applyBorder="1" applyAlignment="1">
      <alignment/>
    </xf>
    <xf numFmtId="0" fontId="10" fillId="0" borderId="21" xfId="0" applyFont="1" applyFill="1" applyBorder="1" applyAlignment="1">
      <alignment horizontal="right"/>
    </xf>
    <xf numFmtId="164" fontId="10" fillId="0" borderId="21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3" fontId="10" fillId="0" borderId="21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 horizontal="right"/>
    </xf>
    <xf numFmtId="164" fontId="11" fillId="0" borderId="21" xfId="0" applyNumberFormat="1" applyFont="1" applyFill="1" applyBorder="1" applyAlignment="1">
      <alignment horizontal="right"/>
    </xf>
    <xf numFmtId="41" fontId="11" fillId="0" borderId="19" xfId="16" applyFont="1" applyFill="1" applyBorder="1" applyAlignment="1">
      <alignment/>
    </xf>
    <xf numFmtId="41" fontId="11" fillId="0" borderId="21" xfId="16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41" fontId="10" fillId="0" borderId="22" xfId="16" applyFont="1" applyFill="1" applyBorder="1" applyAlignment="1">
      <alignment/>
    </xf>
    <xf numFmtId="41" fontId="10" fillId="0" borderId="24" xfId="16" applyFont="1" applyFill="1" applyBorder="1" applyAlignment="1">
      <alignment/>
    </xf>
    <xf numFmtId="0" fontId="10" fillId="0" borderId="24" xfId="0" applyFont="1" applyFill="1" applyBorder="1" applyAlignment="1">
      <alignment horizontal="right"/>
    </xf>
    <xf numFmtId="164" fontId="10" fillId="0" borderId="24" xfId="0" applyNumberFormat="1" applyFont="1" applyFill="1" applyBorder="1" applyAlignment="1">
      <alignment horizontal="right"/>
    </xf>
    <xf numFmtId="0" fontId="10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41" fontId="10" fillId="0" borderId="27" xfId="16" applyFont="1" applyFill="1" applyBorder="1" applyAlignment="1">
      <alignment/>
    </xf>
    <xf numFmtId="41" fontId="10" fillId="0" borderId="28" xfId="16" applyFont="1" applyFill="1" applyBorder="1" applyAlignment="1">
      <alignment/>
    </xf>
    <xf numFmtId="0" fontId="10" fillId="0" borderId="29" xfId="0" applyFont="1" applyFill="1" applyBorder="1" applyAlignment="1">
      <alignment horizontal="right"/>
    </xf>
    <xf numFmtId="1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3"/>
  <sheetViews>
    <sheetView tabSelected="1" zoomScale="75" zoomScaleNormal="75" workbookViewId="0" topLeftCell="D1">
      <selection activeCell="E122" sqref="E122"/>
    </sheetView>
  </sheetViews>
  <sheetFormatPr defaultColWidth="9.140625" defaultRowHeight="12.75"/>
  <cols>
    <col min="1" max="1" width="6.00390625" style="2" customWidth="1"/>
    <col min="2" max="2" width="3.00390625" style="2" customWidth="1"/>
    <col min="3" max="3" width="71.00390625" style="2" customWidth="1"/>
    <col min="4" max="5" width="10.00390625" style="2" bestFit="1" customWidth="1"/>
    <col min="6" max="7" width="12.140625" style="2" bestFit="1" customWidth="1"/>
    <col min="8" max="8" width="10.421875" style="3" bestFit="1" customWidth="1"/>
    <col min="9" max="9" width="14.421875" style="3" bestFit="1" customWidth="1"/>
    <col min="10" max="10" width="11.00390625" style="3" bestFit="1" customWidth="1"/>
    <col min="11" max="11" width="7.00390625" style="4" bestFit="1" customWidth="1"/>
    <col min="12" max="16384" width="9.140625" style="2" customWidth="1"/>
  </cols>
  <sheetData>
    <row r="1" ht="12.75">
      <c r="A1" s="1"/>
    </row>
    <row r="2" spans="1:11" s="5" customFormat="1" ht="18">
      <c r="A2" s="5" t="s">
        <v>0</v>
      </c>
      <c r="H2" s="6"/>
      <c r="I2" s="7"/>
      <c r="J2" s="8"/>
      <c r="K2" s="9"/>
    </row>
    <row r="3" spans="1:11" s="5" customFormat="1" ht="18">
      <c r="A3" s="5" t="s">
        <v>1</v>
      </c>
      <c r="H3" s="6"/>
      <c r="I3" s="7"/>
      <c r="J3" s="8"/>
      <c r="K3" s="9"/>
    </row>
    <row r="4" spans="1:11" s="5" customFormat="1" ht="18.75">
      <c r="A4" s="10" t="s">
        <v>2</v>
      </c>
      <c r="B4" s="10"/>
      <c r="C4" s="10"/>
      <c r="H4" s="6"/>
      <c r="I4" s="7"/>
      <c r="J4" s="8"/>
      <c r="K4" s="9"/>
    </row>
    <row r="5" spans="1:11" s="5" customFormat="1" ht="18">
      <c r="A5" s="5" t="s">
        <v>3</v>
      </c>
      <c r="D5" s="11"/>
      <c r="E5" s="11"/>
      <c r="G5" s="11"/>
      <c r="H5" s="12"/>
      <c r="I5" s="7"/>
      <c r="J5" s="8"/>
      <c r="K5" s="9"/>
    </row>
    <row r="6" spans="1:11" ht="12.75">
      <c r="A6" s="13"/>
      <c r="B6" s="13"/>
      <c r="C6" s="13"/>
      <c r="D6" s="13"/>
      <c r="E6" s="13"/>
      <c r="F6" s="13"/>
      <c r="G6" s="13"/>
      <c r="H6" s="14"/>
      <c r="I6" s="15"/>
      <c r="J6" s="15"/>
      <c r="K6" s="16"/>
    </row>
    <row r="7" spans="1:11" ht="18.75">
      <c r="A7" s="17" t="s">
        <v>4</v>
      </c>
      <c r="B7" s="18"/>
      <c r="C7" s="18"/>
      <c r="D7" s="18"/>
      <c r="E7" s="18"/>
      <c r="F7" s="18"/>
      <c r="G7" s="18"/>
      <c r="H7" s="19"/>
      <c r="I7" s="20"/>
      <c r="J7" s="20"/>
      <c r="K7" s="21"/>
    </row>
    <row r="8" spans="1:11" ht="12.75">
      <c r="A8" s="22"/>
      <c r="B8" s="23"/>
      <c r="C8" s="23"/>
      <c r="D8" s="24" t="s">
        <v>5</v>
      </c>
      <c r="E8" s="25"/>
      <c r="F8" s="24" t="s">
        <v>6</v>
      </c>
      <c r="G8" s="25"/>
      <c r="H8" s="26" t="s">
        <v>7</v>
      </c>
      <c r="I8" s="27" t="s">
        <v>8</v>
      </c>
      <c r="J8" s="28" t="s">
        <v>9</v>
      </c>
      <c r="K8" s="29" t="s">
        <v>10</v>
      </c>
    </row>
    <row r="9" spans="1:11" ht="12.75">
      <c r="A9" s="22"/>
      <c r="B9" s="23"/>
      <c r="C9" s="23"/>
      <c r="D9" s="30" t="s">
        <v>11</v>
      </c>
      <c r="E9" s="31" t="s">
        <v>12</v>
      </c>
      <c r="F9" s="30" t="s">
        <v>11</v>
      </c>
      <c r="G9" s="31" t="s">
        <v>12</v>
      </c>
      <c r="H9" s="32" t="s">
        <v>13</v>
      </c>
      <c r="I9" s="33" t="s">
        <v>14</v>
      </c>
      <c r="J9" s="34" t="s">
        <v>15</v>
      </c>
      <c r="K9" s="29"/>
    </row>
    <row r="10" spans="1:11" ht="12.75">
      <c r="A10" s="35" t="s">
        <v>16</v>
      </c>
      <c r="B10" s="36"/>
      <c r="C10" s="36" t="s">
        <v>17</v>
      </c>
      <c r="D10" s="35" t="s">
        <v>18</v>
      </c>
      <c r="E10" s="37" t="s">
        <v>19</v>
      </c>
      <c r="F10" s="35"/>
      <c r="G10" s="38"/>
      <c r="H10" s="39" t="s">
        <v>20</v>
      </c>
      <c r="I10" s="40"/>
      <c r="J10" s="41"/>
      <c r="K10" s="42"/>
    </row>
    <row r="11" spans="1:11" ht="12.75">
      <c r="A11" s="43"/>
      <c r="B11" s="43"/>
      <c r="C11" s="43"/>
      <c r="D11" s="44"/>
      <c r="E11" s="45"/>
      <c r="F11" s="44"/>
      <c r="G11" s="45"/>
      <c r="H11" s="46"/>
      <c r="I11" s="47"/>
      <c r="J11" s="46"/>
      <c r="K11" s="48"/>
    </row>
    <row r="12" spans="1:11" s="53" customFormat="1" ht="12.75">
      <c r="A12" s="49">
        <v>1</v>
      </c>
      <c r="B12" s="50" t="s">
        <v>21</v>
      </c>
      <c r="C12" s="50" t="s">
        <v>22</v>
      </c>
      <c r="D12" s="51">
        <v>1400.0275</v>
      </c>
      <c r="E12" s="51">
        <v>1277.695</v>
      </c>
      <c r="F12" s="51">
        <v>1400.0275</v>
      </c>
      <c r="G12" s="51">
        <v>1277.695</v>
      </c>
      <c r="H12" s="52">
        <v>5</v>
      </c>
      <c r="I12" s="52">
        <v>599</v>
      </c>
      <c r="J12" s="52">
        <v>538</v>
      </c>
      <c r="K12" s="52">
        <v>0.5437</v>
      </c>
    </row>
    <row r="13" spans="1:11" s="53" customFormat="1" ht="12.75">
      <c r="A13" s="54">
        <v>1</v>
      </c>
      <c r="B13" s="55" t="s">
        <v>23</v>
      </c>
      <c r="C13" s="55" t="s">
        <v>24</v>
      </c>
      <c r="D13" s="56">
        <f aca="true" t="shared" si="0" ref="D13:D42">5150*K13</f>
        <v>6584.79</v>
      </c>
      <c r="E13" s="57">
        <f aca="true" t="shared" si="1" ref="E13:E42">4700*K13</f>
        <v>6009.42</v>
      </c>
      <c r="F13" s="56">
        <v>234</v>
      </c>
      <c r="G13" s="56">
        <v>234</v>
      </c>
      <c r="H13" s="58">
        <v>32</v>
      </c>
      <c r="I13" s="58">
        <v>509</v>
      </c>
      <c r="J13" s="58">
        <v>443</v>
      </c>
      <c r="K13" s="59">
        <v>1.2786</v>
      </c>
    </row>
    <row r="14" spans="1:11" s="53" customFormat="1" ht="12.75">
      <c r="A14" s="54">
        <v>1</v>
      </c>
      <c r="B14" s="55" t="s">
        <v>23</v>
      </c>
      <c r="C14" s="55" t="s">
        <v>25</v>
      </c>
      <c r="D14" s="56">
        <f t="shared" si="0"/>
        <v>6635.26</v>
      </c>
      <c r="E14" s="57">
        <f t="shared" si="1"/>
        <v>6055.48</v>
      </c>
      <c r="F14" s="56">
        <v>234</v>
      </c>
      <c r="G14" s="56">
        <v>234</v>
      </c>
      <c r="H14" s="58">
        <v>38</v>
      </c>
      <c r="I14" s="58">
        <v>363</v>
      </c>
      <c r="J14" s="58">
        <v>474</v>
      </c>
      <c r="K14" s="59">
        <v>1.2884</v>
      </c>
    </row>
    <row r="15" spans="1:11" s="53" customFormat="1" ht="12.75">
      <c r="A15" s="54">
        <v>1</v>
      </c>
      <c r="B15" s="55" t="s">
        <v>23</v>
      </c>
      <c r="C15" s="55" t="s">
        <v>26</v>
      </c>
      <c r="D15" s="56">
        <f t="shared" si="0"/>
        <v>3939.235</v>
      </c>
      <c r="E15" s="57">
        <f t="shared" si="1"/>
        <v>3595.03</v>
      </c>
      <c r="F15" s="56">
        <v>234</v>
      </c>
      <c r="G15" s="56">
        <v>234</v>
      </c>
      <c r="H15" s="58">
        <v>29</v>
      </c>
      <c r="I15" s="58">
        <v>389</v>
      </c>
      <c r="J15" s="58">
        <v>433</v>
      </c>
      <c r="K15" s="59">
        <v>0.7649</v>
      </c>
    </row>
    <row r="16" spans="1:11" s="53" customFormat="1" ht="12.75">
      <c r="A16" s="54">
        <v>1</v>
      </c>
      <c r="B16" s="55" t="s">
        <v>23</v>
      </c>
      <c r="C16" s="55" t="s">
        <v>27</v>
      </c>
      <c r="D16" s="56">
        <f t="shared" si="0"/>
        <v>4918.25</v>
      </c>
      <c r="E16" s="57">
        <f t="shared" si="1"/>
        <v>4488.5</v>
      </c>
      <c r="F16" s="56">
        <v>234</v>
      </c>
      <c r="G16" s="56">
        <v>234</v>
      </c>
      <c r="H16" s="58">
        <v>29</v>
      </c>
      <c r="I16" s="58">
        <v>396</v>
      </c>
      <c r="J16" s="58">
        <v>387</v>
      </c>
      <c r="K16" s="59">
        <v>0.955</v>
      </c>
    </row>
    <row r="17" spans="1:11" s="53" customFormat="1" ht="12.75">
      <c r="A17" s="54">
        <v>1</v>
      </c>
      <c r="B17" s="55" t="s">
        <v>23</v>
      </c>
      <c r="C17" s="55" t="s">
        <v>28</v>
      </c>
      <c r="D17" s="56">
        <f t="shared" si="0"/>
        <v>4293.04</v>
      </c>
      <c r="E17" s="57">
        <f t="shared" si="1"/>
        <v>3917.92</v>
      </c>
      <c r="F17" s="56">
        <v>234</v>
      </c>
      <c r="G17" s="56">
        <v>234</v>
      </c>
      <c r="H17" s="58">
        <v>25</v>
      </c>
      <c r="I17" s="58">
        <v>387</v>
      </c>
      <c r="J17" s="58">
        <v>393</v>
      </c>
      <c r="K17" s="59">
        <v>0.8336</v>
      </c>
    </row>
    <row r="18" spans="1:11" s="53" customFormat="1" ht="12.75">
      <c r="A18" s="60">
        <v>1</v>
      </c>
      <c r="B18" s="61" t="s">
        <v>23</v>
      </c>
      <c r="C18" s="61" t="s">
        <v>29</v>
      </c>
      <c r="D18" s="56">
        <f t="shared" si="0"/>
        <v>6262.4</v>
      </c>
      <c r="E18" s="57">
        <f t="shared" si="1"/>
        <v>5715.2</v>
      </c>
      <c r="F18" s="56">
        <v>234</v>
      </c>
      <c r="G18" s="56">
        <v>234</v>
      </c>
      <c r="H18" s="58">
        <v>37</v>
      </c>
      <c r="I18" s="58">
        <v>346</v>
      </c>
      <c r="J18" s="58">
        <v>380</v>
      </c>
      <c r="K18" s="58">
        <v>1.216</v>
      </c>
    </row>
    <row r="19" spans="1:11" s="53" customFormat="1" ht="12.75">
      <c r="A19" s="54">
        <v>1</v>
      </c>
      <c r="B19" s="55" t="s">
        <v>23</v>
      </c>
      <c r="C19" s="55" t="s">
        <v>30</v>
      </c>
      <c r="D19" s="56">
        <f t="shared" si="0"/>
        <v>3430.9300000000003</v>
      </c>
      <c r="E19" s="57">
        <f t="shared" si="1"/>
        <v>3131.14</v>
      </c>
      <c r="F19" s="56">
        <v>234</v>
      </c>
      <c r="G19" s="56">
        <v>234</v>
      </c>
      <c r="H19" s="58">
        <v>19</v>
      </c>
      <c r="I19" s="58">
        <v>402</v>
      </c>
      <c r="J19" s="58">
        <v>383</v>
      </c>
      <c r="K19" s="59">
        <v>0.6662</v>
      </c>
    </row>
    <row r="20" spans="1:11" s="53" customFormat="1" ht="12.75">
      <c r="A20" s="54">
        <v>1</v>
      </c>
      <c r="B20" s="55" t="s">
        <v>23</v>
      </c>
      <c r="C20" s="55" t="s">
        <v>31</v>
      </c>
      <c r="D20" s="56">
        <f t="shared" si="0"/>
        <v>5709.29</v>
      </c>
      <c r="E20" s="57">
        <f t="shared" si="1"/>
        <v>5210.42</v>
      </c>
      <c r="F20" s="56">
        <v>234</v>
      </c>
      <c r="G20" s="56">
        <v>234</v>
      </c>
      <c r="H20" s="58">
        <v>26</v>
      </c>
      <c r="I20" s="58">
        <v>387</v>
      </c>
      <c r="J20" s="58">
        <v>401</v>
      </c>
      <c r="K20" s="59">
        <v>1.1086</v>
      </c>
    </row>
    <row r="21" spans="1:11" s="53" customFormat="1" ht="12.75">
      <c r="A21" s="54">
        <v>1</v>
      </c>
      <c r="B21" s="55" t="s">
        <v>23</v>
      </c>
      <c r="C21" s="55" t="s">
        <v>32</v>
      </c>
      <c r="D21" s="56">
        <f t="shared" si="0"/>
        <v>3308.3599999999997</v>
      </c>
      <c r="E21" s="57">
        <f t="shared" si="1"/>
        <v>3019.2799999999997</v>
      </c>
      <c r="F21" s="56">
        <v>234</v>
      </c>
      <c r="G21" s="56">
        <v>234</v>
      </c>
      <c r="H21" s="58">
        <v>23</v>
      </c>
      <c r="I21" s="58">
        <v>343</v>
      </c>
      <c r="J21" s="58">
        <v>258</v>
      </c>
      <c r="K21" s="59">
        <v>0.6424</v>
      </c>
    </row>
    <row r="22" spans="1:11" s="53" customFormat="1" ht="12.75">
      <c r="A22" s="54">
        <v>1</v>
      </c>
      <c r="B22" s="55" t="s">
        <v>23</v>
      </c>
      <c r="C22" s="55" t="s">
        <v>33</v>
      </c>
      <c r="D22" s="56">
        <f t="shared" si="0"/>
        <v>4722.55</v>
      </c>
      <c r="E22" s="57">
        <f t="shared" si="1"/>
        <v>4309.900000000001</v>
      </c>
      <c r="F22" s="56">
        <v>234</v>
      </c>
      <c r="G22" s="56">
        <v>234</v>
      </c>
      <c r="H22" s="58">
        <v>29</v>
      </c>
      <c r="I22" s="58">
        <v>373</v>
      </c>
      <c r="J22" s="58">
        <v>395</v>
      </c>
      <c r="K22" s="59">
        <v>0.917</v>
      </c>
    </row>
    <row r="23" spans="1:11" s="53" customFormat="1" ht="12.75">
      <c r="A23" s="60">
        <v>1</v>
      </c>
      <c r="B23" s="61" t="s">
        <v>23</v>
      </c>
      <c r="C23" s="61" t="s">
        <v>34</v>
      </c>
      <c r="D23" s="56">
        <f t="shared" si="0"/>
        <v>3068.37</v>
      </c>
      <c r="E23" s="57">
        <f t="shared" si="1"/>
        <v>2800.2599999999998</v>
      </c>
      <c r="F23" s="56">
        <v>234</v>
      </c>
      <c r="G23" s="56">
        <v>234</v>
      </c>
      <c r="H23" s="58">
        <v>22</v>
      </c>
      <c r="I23" s="58">
        <v>393</v>
      </c>
      <c r="J23" s="58">
        <v>295</v>
      </c>
      <c r="K23" s="58">
        <v>0.5958</v>
      </c>
    </row>
    <row r="24" spans="1:11" s="53" customFormat="1" ht="12.75">
      <c r="A24" s="54">
        <v>1</v>
      </c>
      <c r="B24" s="55" t="s">
        <v>23</v>
      </c>
      <c r="C24" s="55" t="s">
        <v>35</v>
      </c>
      <c r="D24" s="56">
        <f t="shared" si="0"/>
        <v>10321.63</v>
      </c>
      <c r="E24" s="57">
        <f t="shared" si="1"/>
        <v>9419.74</v>
      </c>
      <c r="F24" s="56">
        <v>234</v>
      </c>
      <c r="G24" s="56">
        <v>234</v>
      </c>
      <c r="H24" s="58">
        <v>37</v>
      </c>
      <c r="I24" s="58">
        <v>472</v>
      </c>
      <c r="J24" s="58">
        <v>354</v>
      </c>
      <c r="K24" s="59">
        <v>2.0042</v>
      </c>
    </row>
    <row r="25" spans="1:11" s="53" customFormat="1" ht="12.75">
      <c r="A25" s="54">
        <v>1</v>
      </c>
      <c r="B25" s="55" t="s">
        <v>23</v>
      </c>
      <c r="C25" s="55" t="s">
        <v>36</v>
      </c>
      <c r="D25" s="56">
        <f t="shared" si="0"/>
        <v>7470.075</v>
      </c>
      <c r="E25" s="57">
        <f t="shared" si="1"/>
        <v>6817.349999999999</v>
      </c>
      <c r="F25" s="56">
        <v>234</v>
      </c>
      <c r="G25" s="56">
        <v>234</v>
      </c>
      <c r="H25" s="58">
        <v>25</v>
      </c>
      <c r="I25" s="58">
        <v>365</v>
      </c>
      <c r="J25" s="58">
        <v>274</v>
      </c>
      <c r="K25" s="59">
        <v>1.4505</v>
      </c>
    </row>
    <row r="26" spans="1:11" s="53" customFormat="1" ht="12.75">
      <c r="A26" s="54">
        <v>1</v>
      </c>
      <c r="B26" s="55" t="s">
        <v>23</v>
      </c>
      <c r="C26" s="55" t="s">
        <v>37</v>
      </c>
      <c r="D26" s="56">
        <f t="shared" si="0"/>
        <v>3739.415</v>
      </c>
      <c r="E26" s="57">
        <f t="shared" si="1"/>
        <v>3412.67</v>
      </c>
      <c r="F26" s="56">
        <v>234</v>
      </c>
      <c r="G26" s="56">
        <v>234</v>
      </c>
      <c r="H26" s="58">
        <v>20</v>
      </c>
      <c r="I26" s="58">
        <v>370</v>
      </c>
      <c r="J26" s="58">
        <v>419</v>
      </c>
      <c r="K26" s="59">
        <v>0.7261</v>
      </c>
    </row>
    <row r="27" spans="1:11" s="53" customFormat="1" ht="12.75">
      <c r="A27" s="54">
        <v>1</v>
      </c>
      <c r="B27" s="55" t="s">
        <v>23</v>
      </c>
      <c r="C27" s="55" t="s">
        <v>38</v>
      </c>
      <c r="D27" s="56">
        <f t="shared" si="0"/>
        <v>4224.030000000001</v>
      </c>
      <c r="E27" s="57">
        <f t="shared" si="1"/>
        <v>3854.94</v>
      </c>
      <c r="F27" s="56">
        <v>234</v>
      </c>
      <c r="G27" s="56">
        <v>234</v>
      </c>
      <c r="H27" s="58">
        <v>28</v>
      </c>
      <c r="I27" s="58">
        <v>442</v>
      </c>
      <c r="J27" s="58">
        <v>331</v>
      </c>
      <c r="K27" s="59">
        <v>0.8202</v>
      </c>
    </row>
    <row r="28" spans="1:11" s="53" customFormat="1" ht="12.75">
      <c r="A28" s="54">
        <v>1</v>
      </c>
      <c r="B28" s="55" t="s">
        <v>23</v>
      </c>
      <c r="C28" s="55" t="s">
        <v>39</v>
      </c>
      <c r="D28" s="56">
        <f t="shared" si="0"/>
        <v>5002.71</v>
      </c>
      <c r="E28" s="57">
        <f t="shared" si="1"/>
        <v>4565.58</v>
      </c>
      <c r="F28" s="56">
        <v>234</v>
      </c>
      <c r="G28" s="56">
        <v>234</v>
      </c>
      <c r="H28" s="58">
        <v>22</v>
      </c>
      <c r="I28" s="58">
        <v>404</v>
      </c>
      <c r="J28" s="58">
        <v>411</v>
      </c>
      <c r="K28" s="59">
        <v>0.9714</v>
      </c>
    </row>
    <row r="29" spans="1:11" s="53" customFormat="1" ht="12.75">
      <c r="A29" s="60">
        <v>1</v>
      </c>
      <c r="B29" s="61" t="s">
        <v>23</v>
      </c>
      <c r="C29" s="61" t="s">
        <v>40</v>
      </c>
      <c r="D29" s="56">
        <f t="shared" si="0"/>
        <v>2720.23</v>
      </c>
      <c r="E29" s="57">
        <f t="shared" si="1"/>
        <v>2482.54</v>
      </c>
      <c r="F29" s="56">
        <v>234</v>
      </c>
      <c r="G29" s="56">
        <v>234</v>
      </c>
      <c r="H29" s="58">
        <v>16</v>
      </c>
      <c r="I29" s="58">
        <v>411</v>
      </c>
      <c r="J29" s="58">
        <v>303</v>
      </c>
      <c r="K29" s="58">
        <v>0.5282</v>
      </c>
    </row>
    <row r="30" spans="1:11" s="53" customFormat="1" ht="12.75">
      <c r="A30" s="54">
        <v>1</v>
      </c>
      <c r="B30" s="55" t="s">
        <v>23</v>
      </c>
      <c r="C30" s="55" t="s">
        <v>41</v>
      </c>
      <c r="D30" s="56">
        <f t="shared" si="0"/>
        <v>5415.740000000001</v>
      </c>
      <c r="E30" s="57">
        <f t="shared" si="1"/>
        <v>4942.52</v>
      </c>
      <c r="F30" s="56">
        <v>234</v>
      </c>
      <c r="G30" s="56">
        <v>234</v>
      </c>
      <c r="H30" s="58">
        <v>10</v>
      </c>
      <c r="I30" s="58">
        <v>529</v>
      </c>
      <c r="J30" s="58">
        <v>505</v>
      </c>
      <c r="K30" s="59">
        <v>1.0516</v>
      </c>
    </row>
    <row r="31" spans="1:11" s="53" customFormat="1" ht="12.75">
      <c r="A31" s="54">
        <v>1</v>
      </c>
      <c r="B31" s="55" t="s">
        <v>23</v>
      </c>
      <c r="C31" s="55" t="s">
        <v>42</v>
      </c>
      <c r="D31" s="56">
        <f t="shared" si="0"/>
        <v>7078.160000000001</v>
      </c>
      <c r="E31" s="57">
        <f t="shared" si="1"/>
        <v>6459.68</v>
      </c>
      <c r="F31" s="56">
        <v>234</v>
      </c>
      <c r="G31" s="56">
        <v>234</v>
      </c>
      <c r="H31" s="58">
        <v>37</v>
      </c>
      <c r="I31" s="58">
        <v>347</v>
      </c>
      <c r="J31" s="58">
        <v>473</v>
      </c>
      <c r="K31" s="59">
        <v>1.3744</v>
      </c>
    </row>
    <row r="32" spans="1:11" s="53" customFormat="1" ht="12.75">
      <c r="A32" s="54">
        <v>1</v>
      </c>
      <c r="B32" s="55" t="s">
        <v>23</v>
      </c>
      <c r="C32" s="55" t="s">
        <v>43</v>
      </c>
      <c r="D32" s="56">
        <f t="shared" si="0"/>
        <v>6287.120000000001</v>
      </c>
      <c r="E32" s="57">
        <f t="shared" si="1"/>
        <v>5737.76</v>
      </c>
      <c r="F32" s="56">
        <v>234</v>
      </c>
      <c r="G32" s="56">
        <v>234</v>
      </c>
      <c r="H32" s="58">
        <v>26</v>
      </c>
      <c r="I32" s="58">
        <v>463</v>
      </c>
      <c r="J32" s="58">
        <v>491</v>
      </c>
      <c r="K32" s="59">
        <v>1.2208</v>
      </c>
    </row>
    <row r="33" spans="1:11" s="53" customFormat="1" ht="12.75">
      <c r="A33" s="54">
        <v>1</v>
      </c>
      <c r="B33" s="55" t="s">
        <v>23</v>
      </c>
      <c r="C33" s="55" t="s">
        <v>44</v>
      </c>
      <c r="D33" s="56">
        <f t="shared" si="0"/>
        <v>3030.775</v>
      </c>
      <c r="E33" s="57">
        <f t="shared" si="1"/>
        <v>2765.9500000000003</v>
      </c>
      <c r="F33" s="56">
        <v>234</v>
      </c>
      <c r="G33" s="56">
        <v>234</v>
      </c>
      <c r="H33" s="58">
        <v>12</v>
      </c>
      <c r="I33" s="58">
        <v>407</v>
      </c>
      <c r="J33" s="58">
        <v>429</v>
      </c>
      <c r="K33" s="59">
        <v>0.5885</v>
      </c>
    </row>
    <row r="34" spans="1:11" s="53" customFormat="1" ht="12.75">
      <c r="A34" s="54">
        <v>1</v>
      </c>
      <c r="B34" s="55" t="s">
        <v>23</v>
      </c>
      <c r="C34" s="55" t="s">
        <v>45</v>
      </c>
      <c r="D34" s="56">
        <f t="shared" si="0"/>
        <v>1850.395</v>
      </c>
      <c r="E34" s="57">
        <f t="shared" si="1"/>
        <v>1688.71</v>
      </c>
      <c r="F34" s="56">
        <v>234</v>
      </c>
      <c r="G34" s="56">
        <v>234</v>
      </c>
      <c r="H34" s="58">
        <v>5</v>
      </c>
      <c r="I34" s="58">
        <v>654</v>
      </c>
      <c r="J34" s="58">
        <v>567</v>
      </c>
      <c r="K34" s="59">
        <v>0.3593</v>
      </c>
    </row>
    <row r="35" spans="1:11" s="53" customFormat="1" ht="12.75">
      <c r="A35" s="54">
        <v>1</v>
      </c>
      <c r="B35" s="55" t="s">
        <v>23</v>
      </c>
      <c r="C35" s="55" t="s">
        <v>46</v>
      </c>
      <c r="D35" s="56">
        <f t="shared" si="0"/>
        <v>3969.1050000000005</v>
      </c>
      <c r="E35" s="57">
        <f t="shared" si="1"/>
        <v>3622.2900000000004</v>
      </c>
      <c r="F35" s="56">
        <v>234</v>
      </c>
      <c r="G35" s="56">
        <v>234</v>
      </c>
      <c r="H35" s="58">
        <v>15</v>
      </c>
      <c r="I35" s="58">
        <v>430</v>
      </c>
      <c r="J35" s="58">
        <v>631</v>
      </c>
      <c r="K35" s="59">
        <v>0.7707</v>
      </c>
    </row>
    <row r="36" spans="1:11" s="53" customFormat="1" ht="12.75">
      <c r="A36" s="54">
        <v>1</v>
      </c>
      <c r="B36" s="55" t="s">
        <v>23</v>
      </c>
      <c r="C36" s="55" t="s">
        <v>47</v>
      </c>
      <c r="D36" s="56">
        <f t="shared" si="0"/>
        <v>2293.81</v>
      </c>
      <c r="E36" s="57">
        <f t="shared" si="1"/>
        <v>2093.38</v>
      </c>
      <c r="F36" s="56">
        <v>234</v>
      </c>
      <c r="G36" s="56">
        <v>234</v>
      </c>
      <c r="H36" s="58">
        <v>7</v>
      </c>
      <c r="I36" s="58">
        <v>513</v>
      </c>
      <c r="J36" s="58">
        <v>330</v>
      </c>
      <c r="K36" s="59">
        <v>0.4454</v>
      </c>
    </row>
    <row r="37" spans="1:11" s="53" customFormat="1" ht="12.75">
      <c r="A37" s="54">
        <v>1</v>
      </c>
      <c r="B37" s="55" t="s">
        <v>23</v>
      </c>
      <c r="C37" s="55" t="s">
        <v>48</v>
      </c>
      <c r="D37" s="56">
        <f t="shared" si="0"/>
        <v>1284.41</v>
      </c>
      <c r="E37" s="57">
        <f t="shared" si="1"/>
        <v>1172.18</v>
      </c>
      <c r="F37" s="56">
        <v>234</v>
      </c>
      <c r="G37" s="56">
        <v>234</v>
      </c>
      <c r="H37" s="58">
        <v>5</v>
      </c>
      <c r="I37" s="58">
        <v>526</v>
      </c>
      <c r="J37" s="58">
        <v>653</v>
      </c>
      <c r="K37" s="59">
        <v>0.2494</v>
      </c>
    </row>
    <row r="38" spans="1:11" s="53" customFormat="1" ht="12.75">
      <c r="A38" s="54">
        <v>1</v>
      </c>
      <c r="B38" s="55" t="s">
        <v>23</v>
      </c>
      <c r="C38" s="55" t="s">
        <v>49</v>
      </c>
      <c r="D38" s="56">
        <f t="shared" si="0"/>
        <v>5892.63</v>
      </c>
      <c r="E38" s="57">
        <f t="shared" si="1"/>
        <v>5377.740000000001</v>
      </c>
      <c r="F38" s="56">
        <v>234</v>
      </c>
      <c r="G38" s="56">
        <v>234</v>
      </c>
      <c r="H38" s="58">
        <v>32</v>
      </c>
      <c r="I38" s="58">
        <v>347</v>
      </c>
      <c r="J38" s="58">
        <v>491</v>
      </c>
      <c r="K38" s="59">
        <v>1.1442</v>
      </c>
    </row>
    <row r="39" spans="1:11" s="53" customFormat="1" ht="12.75">
      <c r="A39" s="54">
        <v>1</v>
      </c>
      <c r="B39" s="55" t="s">
        <v>23</v>
      </c>
      <c r="C39" s="55" t="s">
        <v>50</v>
      </c>
      <c r="D39" s="56">
        <f t="shared" si="0"/>
        <v>2878.8500000000004</v>
      </c>
      <c r="E39" s="57">
        <f t="shared" si="1"/>
        <v>2627.3</v>
      </c>
      <c r="F39" s="56">
        <v>234</v>
      </c>
      <c r="G39" s="56">
        <v>234</v>
      </c>
      <c r="H39" s="58">
        <v>21</v>
      </c>
      <c r="I39" s="58">
        <v>383</v>
      </c>
      <c r="J39" s="58">
        <v>412</v>
      </c>
      <c r="K39" s="59">
        <v>0.559</v>
      </c>
    </row>
    <row r="40" spans="1:11" s="53" customFormat="1" ht="12.75">
      <c r="A40" s="54">
        <v>2</v>
      </c>
      <c r="B40" s="55" t="s">
        <v>21</v>
      </c>
      <c r="C40" s="55" t="s">
        <v>51</v>
      </c>
      <c r="D40" s="56">
        <f t="shared" si="0"/>
        <v>3212.57</v>
      </c>
      <c r="E40" s="57">
        <f t="shared" si="1"/>
        <v>2931.86</v>
      </c>
      <c r="F40" s="56">
        <f aca="true" t="shared" si="2" ref="F40:G42">0.8*D40</f>
        <v>2570.0560000000005</v>
      </c>
      <c r="G40" s="56">
        <f t="shared" si="2"/>
        <v>2345.4880000000003</v>
      </c>
      <c r="H40" s="58">
        <v>13</v>
      </c>
      <c r="I40" s="58">
        <v>466</v>
      </c>
      <c r="J40" s="58">
        <v>358</v>
      </c>
      <c r="K40" s="59">
        <v>0.6238</v>
      </c>
    </row>
    <row r="41" spans="1:11" s="53" customFormat="1" ht="12.75">
      <c r="A41" s="54">
        <v>2</v>
      </c>
      <c r="B41" s="55" t="s">
        <v>21</v>
      </c>
      <c r="C41" s="55" t="s">
        <v>52</v>
      </c>
      <c r="D41" s="56">
        <f t="shared" si="0"/>
        <v>4059.745</v>
      </c>
      <c r="E41" s="57">
        <f t="shared" si="1"/>
        <v>3705.01</v>
      </c>
      <c r="F41" s="56">
        <f t="shared" si="2"/>
        <v>3247.7960000000003</v>
      </c>
      <c r="G41" s="56">
        <f t="shared" si="2"/>
        <v>2964.0080000000003</v>
      </c>
      <c r="H41" s="58">
        <v>20</v>
      </c>
      <c r="I41" s="58">
        <v>914</v>
      </c>
      <c r="J41" s="58">
        <v>468</v>
      </c>
      <c r="K41" s="59">
        <v>0.7883</v>
      </c>
    </row>
    <row r="42" spans="1:11" s="53" customFormat="1" ht="12.75">
      <c r="A42" s="54">
        <v>2</v>
      </c>
      <c r="B42" s="55" t="s">
        <v>21</v>
      </c>
      <c r="C42" s="55" t="s">
        <v>53</v>
      </c>
      <c r="D42" s="56">
        <f t="shared" si="0"/>
        <v>1845.76</v>
      </c>
      <c r="E42" s="57">
        <f t="shared" si="1"/>
        <v>1684.48</v>
      </c>
      <c r="F42" s="56">
        <f t="shared" si="2"/>
        <v>1476.6080000000002</v>
      </c>
      <c r="G42" s="56">
        <f t="shared" si="2"/>
        <v>1347.584</v>
      </c>
      <c r="H42" s="58">
        <v>12</v>
      </c>
      <c r="I42" s="58">
        <v>426</v>
      </c>
      <c r="J42" s="58">
        <v>432</v>
      </c>
      <c r="K42" s="59">
        <v>0.3584</v>
      </c>
    </row>
    <row r="43" spans="1:11" s="53" customFormat="1" ht="12.75">
      <c r="A43" s="60">
        <v>2</v>
      </c>
      <c r="B43" s="61" t="s">
        <v>21</v>
      </c>
      <c r="C43" s="61" t="s">
        <v>54</v>
      </c>
      <c r="D43" s="56">
        <f>0.5*(5150*$K43)</f>
        <v>1250.935</v>
      </c>
      <c r="E43" s="56">
        <f>0.5*(4700*$K43)</f>
        <v>1141.63</v>
      </c>
      <c r="F43" s="56">
        <f>0.5*(5150*$K43)</f>
        <v>1250.935</v>
      </c>
      <c r="G43" s="56">
        <f>0.5*(4700*$K43)</f>
        <v>1141.63</v>
      </c>
      <c r="H43" s="58">
        <v>5</v>
      </c>
      <c r="I43" s="58">
        <v>651</v>
      </c>
      <c r="J43" s="58">
        <v>471</v>
      </c>
      <c r="K43" s="58">
        <v>0.4858</v>
      </c>
    </row>
    <row r="44" spans="1:11" s="53" customFormat="1" ht="12.75">
      <c r="A44" s="54">
        <v>2</v>
      </c>
      <c r="B44" s="55" t="s">
        <v>21</v>
      </c>
      <c r="C44" s="55" t="s">
        <v>55</v>
      </c>
      <c r="D44" s="56">
        <f aca="true" t="shared" si="3" ref="D44:D75">5150*K44</f>
        <v>2652.25</v>
      </c>
      <c r="E44" s="57">
        <f aca="true" t="shared" si="4" ref="E44:E75">4700*K44</f>
        <v>2420.5</v>
      </c>
      <c r="F44" s="56">
        <f aca="true" t="shared" si="5" ref="F44:G46">0.8*D44</f>
        <v>2121.8</v>
      </c>
      <c r="G44" s="56">
        <f t="shared" si="5"/>
        <v>1936.4</v>
      </c>
      <c r="H44" s="58">
        <v>7</v>
      </c>
      <c r="I44" s="58">
        <v>524</v>
      </c>
      <c r="J44" s="58">
        <v>506</v>
      </c>
      <c r="K44" s="59">
        <v>0.515</v>
      </c>
    </row>
    <row r="45" spans="1:11" s="53" customFormat="1" ht="12.75">
      <c r="A45" s="54">
        <v>2</v>
      </c>
      <c r="B45" s="55" t="s">
        <v>21</v>
      </c>
      <c r="C45" s="55" t="s">
        <v>56</v>
      </c>
      <c r="D45" s="56">
        <f t="shared" si="3"/>
        <v>1912.1950000000002</v>
      </c>
      <c r="E45" s="57">
        <f t="shared" si="4"/>
        <v>1745.1100000000001</v>
      </c>
      <c r="F45" s="56">
        <f t="shared" si="5"/>
        <v>1529.7560000000003</v>
      </c>
      <c r="G45" s="56">
        <f t="shared" si="5"/>
        <v>1396.0880000000002</v>
      </c>
      <c r="H45" s="58">
        <v>2</v>
      </c>
      <c r="I45" s="58">
        <v>859</v>
      </c>
      <c r="J45" s="58">
        <v>508</v>
      </c>
      <c r="K45" s="59">
        <v>0.3713</v>
      </c>
    </row>
    <row r="46" spans="1:11" s="53" customFormat="1" ht="12.75">
      <c r="A46" s="54">
        <v>2</v>
      </c>
      <c r="B46" s="55" t="s">
        <v>21</v>
      </c>
      <c r="C46" s="55" t="s">
        <v>57</v>
      </c>
      <c r="D46" s="56">
        <f t="shared" si="3"/>
        <v>3073.52</v>
      </c>
      <c r="E46" s="57">
        <f t="shared" si="4"/>
        <v>2804.96</v>
      </c>
      <c r="F46" s="56">
        <f t="shared" si="5"/>
        <v>2458.8160000000003</v>
      </c>
      <c r="G46" s="56">
        <f t="shared" si="5"/>
        <v>2243.9680000000003</v>
      </c>
      <c r="H46" s="58">
        <v>10</v>
      </c>
      <c r="I46" s="58">
        <v>506</v>
      </c>
      <c r="J46" s="58">
        <v>380</v>
      </c>
      <c r="K46" s="59">
        <v>0.5968</v>
      </c>
    </row>
    <row r="47" spans="1:11" s="53" customFormat="1" ht="12.75">
      <c r="A47" s="54">
        <v>2</v>
      </c>
      <c r="B47" s="55" t="s">
        <v>23</v>
      </c>
      <c r="C47" s="55" t="s">
        <v>58</v>
      </c>
      <c r="D47" s="56">
        <f t="shared" si="3"/>
        <v>2073.39</v>
      </c>
      <c r="E47" s="57">
        <f t="shared" si="4"/>
        <v>1892.22</v>
      </c>
      <c r="F47" s="56">
        <v>234</v>
      </c>
      <c r="G47" s="56">
        <v>234</v>
      </c>
      <c r="H47" s="58">
        <v>10</v>
      </c>
      <c r="I47" s="58">
        <v>461</v>
      </c>
      <c r="J47" s="58">
        <v>345</v>
      </c>
      <c r="K47" s="59">
        <v>0.4026</v>
      </c>
    </row>
    <row r="48" spans="1:11" s="53" customFormat="1" ht="12.75">
      <c r="A48" s="54">
        <v>2</v>
      </c>
      <c r="B48" s="55" t="s">
        <v>23</v>
      </c>
      <c r="C48" s="55" t="s">
        <v>59</v>
      </c>
      <c r="D48" s="56">
        <f t="shared" si="3"/>
        <v>2970.005</v>
      </c>
      <c r="E48" s="57">
        <f t="shared" si="4"/>
        <v>2710.49</v>
      </c>
      <c r="F48" s="56">
        <v>234</v>
      </c>
      <c r="G48" s="56">
        <v>234</v>
      </c>
      <c r="H48" s="58">
        <v>19</v>
      </c>
      <c r="I48" s="58">
        <v>375</v>
      </c>
      <c r="J48" s="58">
        <v>294</v>
      </c>
      <c r="K48" s="59">
        <v>0.5767</v>
      </c>
    </row>
    <row r="49" spans="1:11" s="53" customFormat="1" ht="12.75">
      <c r="A49" s="54">
        <v>2</v>
      </c>
      <c r="B49" s="55" t="s">
        <v>23</v>
      </c>
      <c r="C49" s="55" t="s">
        <v>60</v>
      </c>
      <c r="D49" s="56">
        <f t="shared" si="3"/>
        <v>3084.335</v>
      </c>
      <c r="E49" s="57">
        <f t="shared" si="4"/>
        <v>2814.83</v>
      </c>
      <c r="F49" s="56">
        <v>234</v>
      </c>
      <c r="G49" s="56">
        <v>234</v>
      </c>
      <c r="H49" s="58">
        <v>19</v>
      </c>
      <c r="I49" s="58">
        <v>422</v>
      </c>
      <c r="J49" s="58">
        <v>478</v>
      </c>
      <c r="K49" s="59">
        <v>0.5989</v>
      </c>
    </row>
    <row r="50" spans="1:11" s="53" customFormat="1" ht="12.75">
      <c r="A50" s="54">
        <v>2</v>
      </c>
      <c r="B50" s="55" t="s">
        <v>23</v>
      </c>
      <c r="C50" s="55" t="s">
        <v>61</v>
      </c>
      <c r="D50" s="56">
        <f t="shared" si="3"/>
        <v>3716.755</v>
      </c>
      <c r="E50" s="57">
        <f t="shared" si="4"/>
        <v>3391.9900000000002</v>
      </c>
      <c r="F50" s="56">
        <v>234</v>
      </c>
      <c r="G50" s="56">
        <v>234</v>
      </c>
      <c r="H50" s="58">
        <v>18</v>
      </c>
      <c r="I50" s="58">
        <v>468</v>
      </c>
      <c r="J50" s="58">
        <v>469</v>
      </c>
      <c r="K50" s="59">
        <v>0.7217</v>
      </c>
    </row>
    <row r="51" spans="1:11" s="53" customFormat="1" ht="12.75">
      <c r="A51" s="54">
        <v>2</v>
      </c>
      <c r="B51" s="55" t="s">
        <v>23</v>
      </c>
      <c r="C51" s="55" t="s">
        <v>62</v>
      </c>
      <c r="D51" s="56">
        <f t="shared" si="3"/>
        <v>2140.34</v>
      </c>
      <c r="E51" s="57">
        <f t="shared" si="4"/>
        <v>1953.3200000000002</v>
      </c>
      <c r="F51" s="56">
        <v>234</v>
      </c>
      <c r="G51" s="56">
        <v>234</v>
      </c>
      <c r="H51" s="58">
        <v>13</v>
      </c>
      <c r="I51" s="58">
        <v>444</v>
      </c>
      <c r="J51" s="58">
        <v>436</v>
      </c>
      <c r="K51" s="59">
        <v>0.4156</v>
      </c>
    </row>
    <row r="52" spans="1:11" s="53" customFormat="1" ht="12.75">
      <c r="A52" s="54">
        <v>2</v>
      </c>
      <c r="B52" s="55" t="s">
        <v>23</v>
      </c>
      <c r="C52" s="55" t="s">
        <v>63</v>
      </c>
      <c r="D52" s="56">
        <f t="shared" si="3"/>
        <v>2100.685</v>
      </c>
      <c r="E52" s="57">
        <f t="shared" si="4"/>
        <v>1917.1299999999999</v>
      </c>
      <c r="F52" s="56">
        <v>234</v>
      </c>
      <c r="G52" s="56">
        <v>234</v>
      </c>
      <c r="H52" s="58">
        <v>10</v>
      </c>
      <c r="I52" s="58">
        <v>523</v>
      </c>
      <c r="J52" s="58">
        <v>546</v>
      </c>
      <c r="K52" s="59">
        <v>0.4079</v>
      </c>
    </row>
    <row r="53" spans="1:11" s="53" customFormat="1" ht="12.75">
      <c r="A53" s="54">
        <v>3</v>
      </c>
      <c r="B53" s="55" t="s">
        <v>21</v>
      </c>
      <c r="C53" s="55" t="s">
        <v>64</v>
      </c>
      <c r="D53" s="56">
        <f t="shared" si="3"/>
        <v>3395.91</v>
      </c>
      <c r="E53" s="57">
        <f t="shared" si="4"/>
        <v>3099.18</v>
      </c>
      <c r="F53" s="56">
        <f aca="true" t="shared" si="6" ref="F53:F66">0.8*D53</f>
        <v>2716.728</v>
      </c>
      <c r="G53" s="56">
        <f aca="true" t="shared" si="7" ref="G53:G66">0.8*E53</f>
        <v>2479.344</v>
      </c>
      <c r="H53" s="58">
        <v>12</v>
      </c>
      <c r="I53" s="58">
        <v>486</v>
      </c>
      <c r="J53" s="58">
        <v>432</v>
      </c>
      <c r="K53" s="59">
        <v>0.6594</v>
      </c>
    </row>
    <row r="54" spans="1:11" s="53" customFormat="1" ht="12.75">
      <c r="A54" s="54">
        <v>3</v>
      </c>
      <c r="B54" s="55" t="s">
        <v>21</v>
      </c>
      <c r="C54" s="55" t="s">
        <v>65</v>
      </c>
      <c r="D54" s="56">
        <f t="shared" si="3"/>
        <v>3233.17</v>
      </c>
      <c r="E54" s="57">
        <f t="shared" si="4"/>
        <v>2950.6600000000003</v>
      </c>
      <c r="F54" s="56">
        <f t="shared" si="6"/>
        <v>2586.536</v>
      </c>
      <c r="G54" s="56">
        <f t="shared" si="7"/>
        <v>2360.5280000000002</v>
      </c>
      <c r="H54" s="58">
        <v>8</v>
      </c>
      <c r="I54" s="58">
        <v>494</v>
      </c>
      <c r="J54" s="58">
        <v>427</v>
      </c>
      <c r="K54" s="59">
        <v>0.6278</v>
      </c>
    </row>
    <row r="55" spans="1:11" s="53" customFormat="1" ht="12.75">
      <c r="A55" s="54">
        <v>3</v>
      </c>
      <c r="B55" s="55" t="s">
        <v>21</v>
      </c>
      <c r="C55" s="55" t="s">
        <v>66</v>
      </c>
      <c r="D55" s="56">
        <f t="shared" si="3"/>
        <v>4047.385</v>
      </c>
      <c r="E55" s="57">
        <f t="shared" si="4"/>
        <v>3693.73</v>
      </c>
      <c r="F55" s="56">
        <f t="shared" si="6"/>
        <v>3237.9080000000004</v>
      </c>
      <c r="G55" s="56">
        <f t="shared" si="7"/>
        <v>2954.9840000000004</v>
      </c>
      <c r="H55" s="58">
        <v>14</v>
      </c>
      <c r="I55" s="58">
        <v>418</v>
      </c>
      <c r="J55" s="58">
        <v>409</v>
      </c>
      <c r="K55" s="59">
        <v>0.7859</v>
      </c>
    </row>
    <row r="56" spans="1:11" s="53" customFormat="1" ht="12.75">
      <c r="A56" s="54">
        <v>3</v>
      </c>
      <c r="B56" s="55" t="s">
        <v>21</v>
      </c>
      <c r="C56" s="55" t="s">
        <v>67</v>
      </c>
      <c r="D56" s="56">
        <f t="shared" si="3"/>
        <v>3727.055</v>
      </c>
      <c r="E56" s="57">
        <f t="shared" si="4"/>
        <v>3401.39</v>
      </c>
      <c r="F56" s="56">
        <f t="shared" si="6"/>
        <v>2981.6440000000002</v>
      </c>
      <c r="G56" s="56">
        <f t="shared" si="7"/>
        <v>2721.112</v>
      </c>
      <c r="H56" s="58">
        <v>11</v>
      </c>
      <c r="I56" s="58">
        <v>506</v>
      </c>
      <c r="J56" s="58">
        <v>378</v>
      </c>
      <c r="K56" s="59">
        <v>0.7237</v>
      </c>
    </row>
    <row r="57" spans="1:11" s="53" customFormat="1" ht="12.75">
      <c r="A57" s="54">
        <v>3</v>
      </c>
      <c r="B57" s="55" t="s">
        <v>21</v>
      </c>
      <c r="C57" s="55" t="s">
        <v>68</v>
      </c>
      <c r="D57" s="56">
        <f t="shared" si="3"/>
        <v>3601.9100000000003</v>
      </c>
      <c r="E57" s="57">
        <f t="shared" si="4"/>
        <v>3287.1800000000003</v>
      </c>
      <c r="F57" s="56">
        <f t="shared" si="6"/>
        <v>2881.5280000000002</v>
      </c>
      <c r="G57" s="56">
        <f t="shared" si="7"/>
        <v>2629.7440000000006</v>
      </c>
      <c r="H57" s="58">
        <v>12</v>
      </c>
      <c r="I57" s="58">
        <v>396</v>
      </c>
      <c r="J57" s="58">
        <v>310</v>
      </c>
      <c r="K57" s="59">
        <v>0.6994</v>
      </c>
    </row>
    <row r="58" spans="1:11" s="53" customFormat="1" ht="12.75">
      <c r="A58" s="54">
        <v>3</v>
      </c>
      <c r="B58" s="55" t="s">
        <v>21</v>
      </c>
      <c r="C58" s="55" t="s">
        <v>69</v>
      </c>
      <c r="D58" s="56">
        <f t="shared" si="3"/>
        <v>2816.5350000000003</v>
      </c>
      <c r="E58" s="57">
        <f t="shared" si="4"/>
        <v>2570.4300000000003</v>
      </c>
      <c r="F58" s="56">
        <f t="shared" si="6"/>
        <v>2253.2280000000005</v>
      </c>
      <c r="G58" s="56">
        <f t="shared" si="7"/>
        <v>2056.3440000000005</v>
      </c>
      <c r="H58" s="58">
        <v>8</v>
      </c>
      <c r="I58" s="58">
        <v>591</v>
      </c>
      <c r="J58" s="58">
        <v>427</v>
      </c>
      <c r="K58" s="59">
        <v>0.5469</v>
      </c>
    </row>
    <row r="59" spans="1:11" s="53" customFormat="1" ht="12.75">
      <c r="A59" s="54">
        <v>3</v>
      </c>
      <c r="B59" s="55" t="s">
        <v>21</v>
      </c>
      <c r="C59" s="55" t="s">
        <v>70</v>
      </c>
      <c r="D59" s="56">
        <f t="shared" si="3"/>
        <v>3176.52</v>
      </c>
      <c r="E59" s="57">
        <f t="shared" si="4"/>
        <v>2898.96</v>
      </c>
      <c r="F59" s="56">
        <f t="shared" si="6"/>
        <v>2541.2160000000003</v>
      </c>
      <c r="G59" s="56">
        <f t="shared" si="7"/>
        <v>2319.168</v>
      </c>
      <c r="H59" s="58">
        <v>7</v>
      </c>
      <c r="I59" s="58">
        <v>562</v>
      </c>
      <c r="J59" s="58">
        <v>408</v>
      </c>
      <c r="K59" s="59">
        <v>0.6168</v>
      </c>
    </row>
    <row r="60" spans="1:11" s="53" customFormat="1" ht="12.75">
      <c r="A60" s="54">
        <v>3</v>
      </c>
      <c r="B60" s="55" t="s">
        <v>21</v>
      </c>
      <c r="C60" s="55" t="s">
        <v>71</v>
      </c>
      <c r="D60" s="56">
        <f t="shared" si="3"/>
        <v>4555.175</v>
      </c>
      <c r="E60" s="57">
        <f t="shared" si="4"/>
        <v>4157.15</v>
      </c>
      <c r="F60" s="56">
        <f t="shared" si="6"/>
        <v>3644.1400000000003</v>
      </c>
      <c r="G60" s="56">
        <f t="shared" si="7"/>
        <v>3325.72</v>
      </c>
      <c r="H60" s="58">
        <v>10</v>
      </c>
      <c r="I60" s="58">
        <v>485</v>
      </c>
      <c r="J60" s="58">
        <v>364</v>
      </c>
      <c r="K60" s="59">
        <v>0.8845</v>
      </c>
    </row>
    <row r="61" spans="1:11" s="53" customFormat="1" ht="12.75">
      <c r="A61" s="54">
        <v>3</v>
      </c>
      <c r="B61" s="55" t="s">
        <v>21</v>
      </c>
      <c r="C61" s="55" t="s">
        <v>72</v>
      </c>
      <c r="D61" s="56">
        <f t="shared" si="3"/>
        <v>1619.675</v>
      </c>
      <c r="E61" s="57">
        <f t="shared" si="4"/>
        <v>1478.15</v>
      </c>
      <c r="F61" s="56">
        <f t="shared" si="6"/>
        <v>1295.74</v>
      </c>
      <c r="G61" s="56">
        <f t="shared" si="7"/>
        <v>1182.5200000000002</v>
      </c>
      <c r="H61" s="58">
        <v>5</v>
      </c>
      <c r="I61" s="58">
        <v>447</v>
      </c>
      <c r="J61" s="58">
        <v>488</v>
      </c>
      <c r="K61" s="59">
        <v>0.3145</v>
      </c>
    </row>
    <row r="62" spans="1:11" s="53" customFormat="1" ht="12.75">
      <c r="A62" s="54">
        <v>3</v>
      </c>
      <c r="B62" s="55" t="s">
        <v>21</v>
      </c>
      <c r="C62" s="55" t="s">
        <v>73</v>
      </c>
      <c r="D62" s="56">
        <f t="shared" si="3"/>
        <v>2200.5950000000003</v>
      </c>
      <c r="E62" s="57">
        <f t="shared" si="4"/>
        <v>2008.3100000000002</v>
      </c>
      <c r="F62" s="56">
        <f t="shared" si="6"/>
        <v>1760.4760000000003</v>
      </c>
      <c r="G62" s="56">
        <f t="shared" si="7"/>
        <v>1606.6480000000001</v>
      </c>
      <c r="H62" s="58">
        <v>5</v>
      </c>
      <c r="I62" s="58">
        <v>458</v>
      </c>
      <c r="J62" s="58">
        <v>344</v>
      </c>
      <c r="K62" s="59">
        <v>0.4273</v>
      </c>
    </row>
    <row r="63" spans="1:11" s="53" customFormat="1" ht="12.75">
      <c r="A63" s="54">
        <v>3</v>
      </c>
      <c r="B63" s="55" t="s">
        <v>21</v>
      </c>
      <c r="C63" s="55" t="s">
        <v>74</v>
      </c>
      <c r="D63" s="56">
        <f t="shared" si="3"/>
        <v>1367.325</v>
      </c>
      <c r="E63" s="57">
        <f t="shared" si="4"/>
        <v>1247.8500000000001</v>
      </c>
      <c r="F63" s="56">
        <f t="shared" si="6"/>
        <v>1093.8600000000001</v>
      </c>
      <c r="G63" s="56">
        <f t="shared" si="7"/>
        <v>998.2800000000002</v>
      </c>
      <c r="H63" s="58">
        <v>2</v>
      </c>
      <c r="I63" s="58">
        <v>497</v>
      </c>
      <c r="J63" s="58">
        <v>439</v>
      </c>
      <c r="K63" s="59">
        <v>0.2655</v>
      </c>
    </row>
    <row r="64" spans="1:11" s="53" customFormat="1" ht="12.75">
      <c r="A64" s="54">
        <v>3</v>
      </c>
      <c r="B64" s="55" t="s">
        <v>21</v>
      </c>
      <c r="C64" s="55" t="s">
        <v>75</v>
      </c>
      <c r="D64" s="56">
        <f t="shared" si="3"/>
        <v>4435.695</v>
      </c>
      <c r="E64" s="57">
        <f t="shared" si="4"/>
        <v>4048.1099999999997</v>
      </c>
      <c r="F64" s="56">
        <f t="shared" si="6"/>
        <v>3548.556</v>
      </c>
      <c r="G64" s="56">
        <f t="shared" si="7"/>
        <v>3238.488</v>
      </c>
      <c r="H64" s="58">
        <v>10</v>
      </c>
      <c r="I64" s="58">
        <v>938</v>
      </c>
      <c r="J64" s="58">
        <v>704</v>
      </c>
      <c r="K64" s="59">
        <v>0.8613</v>
      </c>
    </row>
    <row r="65" spans="1:11" s="53" customFormat="1" ht="12.75">
      <c r="A65" s="54">
        <v>3</v>
      </c>
      <c r="B65" s="55" t="s">
        <v>21</v>
      </c>
      <c r="C65" s="55" t="s">
        <v>76</v>
      </c>
      <c r="D65" s="56">
        <f t="shared" si="3"/>
        <v>1615.04</v>
      </c>
      <c r="E65" s="57">
        <f t="shared" si="4"/>
        <v>1473.9199999999998</v>
      </c>
      <c r="F65" s="56">
        <f t="shared" si="6"/>
        <v>1292.0320000000002</v>
      </c>
      <c r="G65" s="56">
        <f t="shared" si="7"/>
        <v>1179.136</v>
      </c>
      <c r="H65" s="58">
        <v>4</v>
      </c>
      <c r="I65" s="58">
        <v>493</v>
      </c>
      <c r="J65" s="58">
        <v>571</v>
      </c>
      <c r="K65" s="59">
        <v>0.3136</v>
      </c>
    </row>
    <row r="66" spans="1:11" s="53" customFormat="1" ht="12.75">
      <c r="A66" s="54">
        <v>3</v>
      </c>
      <c r="B66" s="55" t="s">
        <v>21</v>
      </c>
      <c r="C66" s="55" t="s">
        <v>77</v>
      </c>
      <c r="D66" s="56">
        <f t="shared" si="3"/>
        <v>5370.9349999999995</v>
      </c>
      <c r="E66" s="57">
        <f t="shared" si="4"/>
        <v>4901.63</v>
      </c>
      <c r="F66" s="56">
        <f t="shared" si="6"/>
        <v>4296.748</v>
      </c>
      <c r="G66" s="56">
        <f t="shared" si="7"/>
        <v>3921.304</v>
      </c>
      <c r="H66" s="58">
        <v>17</v>
      </c>
      <c r="I66" s="58">
        <v>526</v>
      </c>
      <c r="J66" s="58">
        <v>394</v>
      </c>
      <c r="K66" s="59">
        <v>1.0429</v>
      </c>
    </row>
    <row r="67" spans="1:11" s="53" customFormat="1" ht="12.75">
      <c r="A67" s="54">
        <v>3</v>
      </c>
      <c r="B67" s="55" t="s">
        <v>23</v>
      </c>
      <c r="C67" s="55" t="s">
        <v>78</v>
      </c>
      <c r="D67" s="56">
        <f t="shared" si="3"/>
        <v>5685.085000000001</v>
      </c>
      <c r="E67" s="57">
        <f t="shared" si="4"/>
        <v>5188.330000000001</v>
      </c>
      <c r="F67" s="56">
        <v>234</v>
      </c>
      <c r="G67" s="56">
        <v>234</v>
      </c>
      <c r="H67" s="58">
        <v>23</v>
      </c>
      <c r="I67" s="58">
        <v>481</v>
      </c>
      <c r="J67" s="58">
        <v>442</v>
      </c>
      <c r="K67" s="59">
        <v>1.1039</v>
      </c>
    </row>
    <row r="68" spans="1:11" s="53" customFormat="1" ht="12.75">
      <c r="A68" s="60">
        <v>3</v>
      </c>
      <c r="B68" s="61" t="s">
        <v>23</v>
      </c>
      <c r="C68" s="61" t="s">
        <v>79</v>
      </c>
      <c r="D68" s="56">
        <f t="shared" si="3"/>
        <v>2534.83</v>
      </c>
      <c r="E68" s="57">
        <f t="shared" si="4"/>
        <v>2313.34</v>
      </c>
      <c r="F68" s="56">
        <v>234</v>
      </c>
      <c r="G68" s="56">
        <v>234</v>
      </c>
      <c r="H68" s="58">
        <v>16</v>
      </c>
      <c r="I68" s="58">
        <v>403</v>
      </c>
      <c r="J68" s="58">
        <v>413</v>
      </c>
      <c r="K68" s="58">
        <v>0.4922</v>
      </c>
    </row>
    <row r="69" spans="1:11" s="53" customFormat="1" ht="12.75">
      <c r="A69" s="54">
        <v>3</v>
      </c>
      <c r="B69" s="55" t="s">
        <v>23</v>
      </c>
      <c r="C69" s="55" t="s">
        <v>80</v>
      </c>
      <c r="D69" s="56">
        <f t="shared" si="3"/>
        <v>2515.775</v>
      </c>
      <c r="E69" s="57">
        <f t="shared" si="4"/>
        <v>2295.95</v>
      </c>
      <c r="F69" s="56">
        <v>234</v>
      </c>
      <c r="G69" s="56">
        <v>234</v>
      </c>
      <c r="H69" s="58">
        <v>11</v>
      </c>
      <c r="I69" s="58">
        <v>438</v>
      </c>
      <c r="J69" s="58">
        <v>328</v>
      </c>
      <c r="K69" s="59">
        <v>0.4885</v>
      </c>
    </row>
    <row r="70" spans="1:11" s="53" customFormat="1" ht="12.75">
      <c r="A70" s="54">
        <v>3</v>
      </c>
      <c r="B70" s="55" t="s">
        <v>23</v>
      </c>
      <c r="C70" s="55" t="s">
        <v>81</v>
      </c>
      <c r="D70" s="56">
        <f t="shared" si="3"/>
        <v>4338.360000000001</v>
      </c>
      <c r="E70" s="57">
        <f t="shared" si="4"/>
        <v>3959.28</v>
      </c>
      <c r="F70" s="56">
        <v>234</v>
      </c>
      <c r="G70" s="56">
        <v>234</v>
      </c>
      <c r="H70" s="58">
        <v>13</v>
      </c>
      <c r="I70" s="58">
        <v>475</v>
      </c>
      <c r="J70" s="58">
        <v>506</v>
      </c>
      <c r="K70" s="59">
        <v>0.8424</v>
      </c>
    </row>
    <row r="71" spans="1:11" s="53" customFormat="1" ht="12.75">
      <c r="A71" s="54">
        <v>3</v>
      </c>
      <c r="B71" s="55" t="s">
        <v>23</v>
      </c>
      <c r="C71" s="55" t="s">
        <v>82</v>
      </c>
      <c r="D71" s="56">
        <f t="shared" si="3"/>
        <v>3716.2400000000002</v>
      </c>
      <c r="E71" s="57">
        <f t="shared" si="4"/>
        <v>3391.52</v>
      </c>
      <c r="F71" s="56">
        <v>234</v>
      </c>
      <c r="G71" s="56">
        <v>234</v>
      </c>
      <c r="H71" s="58">
        <v>17</v>
      </c>
      <c r="I71" s="58">
        <v>366</v>
      </c>
      <c r="J71" s="58">
        <v>470</v>
      </c>
      <c r="K71" s="59">
        <v>0.7216</v>
      </c>
    </row>
    <row r="72" spans="1:11" s="53" customFormat="1" ht="12.75">
      <c r="A72" s="54">
        <v>3</v>
      </c>
      <c r="B72" s="55" t="s">
        <v>23</v>
      </c>
      <c r="C72" s="55" t="s">
        <v>83</v>
      </c>
      <c r="D72" s="56">
        <f t="shared" si="3"/>
        <v>2575</v>
      </c>
      <c r="E72" s="57">
        <f t="shared" si="4"/>
        <v>2350</v>
      </c>
      <c r="F72" s="56">
        <v>234</v>
      </c>
      <c r="G72" s="56">
        <v>234</v>
      </c>
      <c r="H72" s="58">
        <v>13</v>
      </c>
      <c r="I72" s="58">
        <v>416</v>
      </c>
      <c r="J72" s="58">
        <v>408</v>
      </c>
      <c r="K72" s="59">
        <v>0.5</v>
      </c>
    </row>
    <row r="73" spans="1:11" s="53" customFormat="1" ht="12.75">
      <c r="A73" s="54">
        <v>3</v>
      </c>
      <c r="B73" s="55" t="s">
        <v>23</v>
      </c>
      <c r="C73" s="55" t="s">
        <v>84</v>
      </c>
      <c r="D73" s="56">
        <f t="shared" si="3"/>
        <v>3154.8900000000003</v>
      </c>
      <c r="E73" s="57">
        <f t="shared" si="4"/>
        <v>2879.2200000000003</v>
      </c>
      <c r="F73" s="56">
        <v>234</v>
      </c>
      <c r="G73" s="56">
        <v>234</v>
      </c>
      <c r="H73" s="58">
        <v>10</v>
      </c>
      <c r="I73" s="58">
        <v>481</v>
      </c>
      <c r="J73" s="58">
        <v>361</v>
      </c>
      <c r="K73" s="59">
        <v>0.6126</v>
      </c>
    </row>
    <row r="74" spans="1:11" s="53" customFormat="1" ht="12.75">
      <c r="A74" s="54">
        <v>3</v>
      </c>
      <c r="B74" s="55" t="s">
        <v>23</v>
      </c>
      <c r="C74" s="55" t="s">
        <v>85</v>
      </c>
      <c r="D74" s="56">
        <f t="shared" si="3"/>
        <v>3946.96</v>
      </c>
      <c r="E74" s="57">
        <f t="shared" si="4"/>
        <v>3602.08</v>
      </c>
      <c r="F74" s="56">
        <v>234</v>
      </c>
      <c r="G74" s="56">
        <v>234</v>
      </c>
      <c r="H74" s="58">
        <v>10</v>
      </c>
      <c r="I74" s="58">
        <v>439</v>
      </c>
      <c r="J74" s="58">
        <v>480</v>
      </c>
      <c r="K74" s="59">
        <v>0.7664</v>
      </c>
    </row>
    <row r="75" spans="1:11" s="53" customFormat="1" ht="12.75">
      <c r="A75" s="54">
        <v>3</v>
      </c>
      <c r="B75" s="55" t="s">
        <v>23</v>
      </c>
      <c r="C75" s="55" t="s">
        <v>86</v>
      </c>
      <c r="D75" s="56">
        <f t="shared" si="3"/>
        <v>3009.6600000000003</v>
      </c>
      <c r="E75" s="57">
        <f t="shared" si="4"/>
        <v>2746.6800000000003</v>
      </c>
      <c r="F75" s="56">
        <v>234</v>
      </c>
      <c r="G75" s="56">
        <v>234</v>
      </c>
      <c r="H75" s="58">
        <v>7</v>
      </c>
      <c r="I75" s="58">
        <v>541</v>
      </c>
      <c r="J75" s="58">
        <v>552</v>
      </c>
      <c r="K75" s="59">
        <v>0.5844</v>
      </c>
    </row>
    <row r="76" spans="1:11" s="53" customFormat="1" ht="12.75">
      <c r="A76" s="54">
        <v>3</v>
      </c>
      <c r="B76" s="55" t="s">
        <v>23</v>
      </c>
      <c r="C76" s="55" t="s">
        <v>87</v>
      </c>
      <c r="D76" s="56">
        <f aca="true" t="shared" si="8" ref="D76:D106">5150*K76</f>
        <v>3873.83</v>
      </c>
      <c r="E76" s="57">
        <f aca="true" t="shared" si="9" ref="E76:E106">4700*K76</f>
        <v>3535.3399999999997</v>
      </c>
      <c r="F76" s="56">
        <v>234</v>
      </c>
      <c r="G76" s="56">
        <v>234</v>
      </c>
      <c r="H76" s="58">
        <v>17</v>
      </c>
      <c r="I76" s="58">
        <v>525</v>
      </c>
      <c r="J76" s="58">
        <v>500</v>
      </c>
      <c r="K76" s="59">
        <v>0.7522</v>
      </c>
    </row>
    <row r="77" spans="1:11" s="53" customFormat="1" ht="12.75">
      <c r="A77" s="54">
        <v>3</v>
      </c>
      <c r="B77" s="55" t="s">
        <v>23</v>
      </c>
      <c r="C77" s="55" t="s">
        <v>88</v>
      </c>
      <c r="D77" s="56">
        <f t="shared" si="8"/>
        <v>1792.1999999999998</v>
      </c>
      <c r="E77" s="57">
        <f t="shared" si="9"/>
        <v>1635.6</v>
      </c>
      <c r="F77" s="56">
        <v>234</v>
      </c>
      <c r="G77" s="56">
        <v>234</v>
      </c>
      <c r="H77" s="58">
        <v>10</v>
      </c>
      <c r="I77" s="58">
        <v>694</v>
      </c>
      <c r="J77" s="58">
        <v>532</v>
      </c>
      <c r="K77" s="59">
        <v>0.348</v>
      </c>
    </row>
    <row r="78" spans="1:11" s="53" customFormat="1" ht="12.75">
      <c r="A78" s="54">
        <v>4</v>
      </c>
      <c r="B78" s="55" t="s">
        <v>21</v>
      </c>
      <c r="C78" s="55" t="s">
        <v>89</v>
      </c>
      <c r="D78" s="56">
        <f t="shared" si="8"/>
        <v>12346.095</v>
      </c>
      <c r="E78" s="57">
        <f t="shared" si="9"/>
        <v>11267.31</v>
      </c>
      <c r="F78" s="56">
        <f>0.8*D78</f>
        <v>9876.876</v>
      </c>
      <c r="G78" s="56">
        <f>0.8*E78</f>
        <v>9013.848</v>
      </c>
      <c r="H78" s="58">
        <v>53</v>
      </c>
      <c r="I78" s="58">
        <v>462</v>
      </c>
      <c r="J78" s="58">
        <v>414</v>
      </c>
      <c r="K78" s="59">
        <v>2.3973</v>
      </c>
    </row>
    <row r="79" spans="1:11" s="53" customFormat="1" ht="12.75">
      <c r="A79" s="54">
        <v>4</v>
      </c>
      <c r="B79" s="55" t="s">
        <v>21</v>
      </c>
      <c r="C79" s="55" t="s">
        <v>90</v>
      </c>
      <c r="D79" s="56">
        <f t="shared" si="8"/>
        <v>5257.12</v>
      </c>
      <c r="E79" s="57">
        <f t="shared" si="9"/>
        <v>4797.759999999999</v>
      </c>
      <c r="F79" s="56">
        <f>0.8*D79</f>
        <v>4205.696</v>
      </c>
      <c r="G79" s="56">
        <f>0.8*E79</f>
        <v>3838.2079999999996</v>
      </c>
      <c r="H79" s="58">
        <v>37</v>
      </c>
      <c r="I79" s="58">
        <v>387</v>
      </c>
      <c r="J79" s="58">
        <v>395</v>
      </c>
      <c r="K79" s="59">
        <v>1.0208</v>
      </c>
    </row>
    <row r="80" spans="1:11" s="53" customFormat="1" ht="12.75">
      <c r="A80" s="54">
        <v>4</v>
      </c>
      <c r="B80" s="55" t="s">
        <v>23</v>
      </c>
      <c r="C80" s="55" t="s">
        <v>91</v>
      </c>
      <c r="D80" s="56">
        <f t="shared" si="8"/>
        <v>7390.25</v>
      </c>
      <c r="E80" s="57">
        <f t="shared" si="9"/>
        <v>6744.5</v>
      </c>
      <c r="F80" s="56">
        <v>234</v>
      </c>
      <c r="G80" s="56">
        <v>234</v>
      </c>
      <c r="H80" s="58">
        <v>37</v>
      </c>
      <c r="I80" s="58">
        <v>366</v>
      </c>
      <c r="J80" s="58">
        <v>396</v>
      </c>
      <c r="K80" s="59">
        <v>1.435</v>
      </c>
    </row>
    <row r="81" spans="1:11" s="53" customFormat="1" ht="12.75">
      <c r="A81" s="54">
        <v>4</v>
      </c>
      <c r="B81" s="55" t="s">
        <v>23</v>
      </c>
      <c r="C81" s="55" t="s">
        <v>92</v>
      </c>
      <c r="D81" s="56">
        <f t="shared" si="8"/>
        <v>9017.65</v>
      </c>
      <c r="E81" s="57">
        <f t="shared" si="9"/>
        <v>8229.699999999999</v>
      </c>
      <c r="F81" s="56">
        <v>234</v>
      </c>
      <c r="G81" s="56">
        <v>234</v>
      </c>
      <c r="H81" s="58">
        <v>58</v>
      </c>
      <c r="I81" s="58">
        <v>387</v>
      </c>
      <c r="J81" s="58">
        <v>392</v>
      </c>
      <c r="K81" s="59">
        <v>1.751</v>
      </c>
    </row>
    <row r="82" spans="1:11" s="53" customFormat="1" ht="12.75">
      <c r="A82" s="54">
        <v>4</v>
      </c>
      <c r="B82" s="55" t="s">
        <v>23</v>
      </c>
      <c r="C82" s="55" t="s">
        <v>93</v>
      </c>
      <c r="D82" s="56">
        <f t="shared" si="8"/>
        <v>4952.755</v>
      </c>
      <c r="E82" s="57">
        <f t="shared" si="9"/>
        <v>4519.99</v>
      </c>
      <c r="F82" s="56">
        <v>234</v>
      </c>
      <c r="G82" s="56">
        <v>234</v>
      </c>
      <c r="H82" s="58">
        <v>52</v>
      </c>
      <c r="I82" s="58">
        <v>338</v>
      </c>
      <c r="J82" s="58">
        <v>360</v>
      </c>
      <c r="K82" s="59">
        <v>0.9617</v>
      </c>
    </row>
    <row r="83" spans="1:11" s="53" customFormat="1" ht="12.75">
      <c r="A83" s="54">
        <v>4</v>
      </c>
      <c r="B83" s="55" t="s">
        <v>23</v>
      </c>
      <c r="C83" s="55" t="s">
        <v>94</v>
      </c>
      <c r="D83" s="56">
        <f t="shared" si="8"/>
        <v>5768.000000000001</v>
      </c>
      <c r="E83" s="57">
        <f t="shared" si="9"/>
        <v>5264.000000000001</v>
      </c>
      <c r="F83" s="56">
        <v>234</v>
      </c>
      <c r="G83" s="56">
        <v>234</v>
      </c>
      <c r="H83" s="58">
        <v>18</v>
      </c>
      <c r="I83" s="58">
        <v>690</v>
      </c>
      <c r="J83" s="58">
        <v>563</v>
      </c>
      <c r="K83" s="59">
        <v>1.12</v>
      </c>
    </row>
    <row r="84" spans="1:11" s="53" customFormat="1" ht="12.75">
      <c r="A84" s="54">
        <v>4</v>
      </c>
      <c r="B84" s="55" t="s">
        <v>23</v>
      </c>
      <c r="C84" s="55" t="s">
        <v>95</v>
      </c>
      <c r="D84" s="56">
        <f t="shared" si="8"/>
        <v>6596.634999999999</v>
      </c>
      <c r="E84" s="57">
        <f t="shared" si="9"/>
        <v>6020.23</v>
      </c>
      <c r="F84" s="56">
        <v>234</v>
      </c>
      <c r="G84" s="56">
        <v>234</v>
      </c>
      <c r="H84" s="58">
        <v>33</v>
      </c>
      <c r="I84" s="58">
        <v>433</v>
      </c>
      <c r="J84" s="58">
        <v>325</v>
      </c>
      <c r="K84" s="59">
        <v>1.2809</v>
      </c>
    </row>
    <row r="85" spans="1:11" s="53" customFormat="1" ht="12.75">
      <c r="A85" s="54">
        <v>4</v>
      </c>
      <c r="B85" s="55" t="s">
        <v>23</v>
      </c>
      <c r="C85" s="55" t="s">
        <v>96</v>
      </c>
      <c r="D85" s="56">
        <f t="shared" si="8"/>
        <v>4887.349999999999</v>
      </c>
      <c r="E85" s="57">
        <f t="shared" si="9"/>
        <v>4460.3</v>
      </c>
      <c r="F85" s="56">
        <v>234</v>
      </c>
      <c r="G85" s="56">
        <v>234</v>
      </c>
      <c r="H85" s="58">
        <v>11</v>
      </c>
      <c r="I85" s="58">
        <v>409</v>
      </c>
      <c r="J85" s="58">
        <v>438</v>
      </c>
      <c r="K85" s="59">
        <v>0.949</v>
      </c>
    </row>
    <row r="86" spans="1:11" s="53" customFormat="1" ht="12.75">
      <c r="A86" s="54">
        <v>4</v>
      </c>
      <c r="B86" s="55" t="s">
        <v>23</v>
      </c>
      <c r="C86" s="55" t="s">
        <v>97</v>
      </c>
      <c r="D86" s="56">
        <f t="shared" si="8"/>
        <v>2463.245</v>
      </c>
      <c r="E86" s="57">
        <f t="shared" si="9"/>
        <v>2248.01</v>
      </c>
      <c r="F86" s="56">
        <v>234</v>
      </c>
      <c r="G86" s="56">
        <v>234</v>
      </c>
      <c r="H86" s="58">
        <v>10</v>
      </c>
      <c r="I86" s="58">
        <v>393</v>
      </c>
      <c r="J86" s="58">
        <v>423</v>
      </c>
      <c r="K86" s="59">
        <v>0.4783</v>
      </c>
    </row>
    <row r="87" spans="1:11" s="53" customFormat="1" ht="12.75">
      <c r="A87" s="54">
        <v>4</v>
      </c>
      <c r="B87" s="55" t="s">
        <v>23</v>
      </c>
      <c r="C87" s="55" t="s">
        <v>98</v>
      </c>
      <c r="D87" s="56">
        <f t="shared" si="8"/>
        <v>6164.035000000001</v>
      </c>
      <c r="E87" s="57">
        <f t="shared" si="9"/>
        <v>5625.43</v>
      </c>
      <c r="F87" s="56">
        <v>234</v>
      </c>
      <c r="G87" s="56">
        <v>234</v>
      </c>
      <c r="H87" s="58">
        <v>37</v>
      </c>
      <c r="I87" s="58">
        <v>360</v>
      </c>
      <c r="J87" s="58">
        <v>442</v>
      </c>
      <c r="K87" s="59">
        <v>1.1969</v>
      </c>
    </row>
    <row r="88" spans="1:11" s="53" customFormat="1" ht="12.75">
      <c r="A88" s="54">
        <v>4</v>
      </c>
      <c r="B88" s="55" t="s">
        <v>23</v>
      </c>
      <c r="C88" s="55" t="s">
        <v>99</v>
      </c>
      <c r="D88" s="56">
        <f t="shared" si="8"/>
        <v>3456.165</v>
      </c>
      <c r="E88" s="57">
        <f t="shared" si="9"/>
        <v>3154.17</v>
      </c>
      <c r="F88" s="56">
        <v>234</v>
      </c>
      <c r="G88" s="56">
        <v>234</v>
      </c>
      <c r="H88" s="58">
        <v>31</v>
      </c>
      <c r="I88" s="58">
        <v>342</v>
      </c>
      <c r="J88" s="58">
        <v>270</v>
      </c>
      <c r="K88" s="59">
        <v>0.6711</v>
      </c>
    </row>
    <row r="89" spans="1:11" s="53" customFormat="1" ht="12.75">
      <c r="A89" s="54">
        <v>4</v>
      </c>
      <c r="B89" s="55" t="s">
        <v>23</v>
      </c>
      <c r="C89" s="55" t="s">
        <v>100</v>
      </c>
      <c r="D89" s="56">
        <f t="shared" si="8"/>
        <v>7002.455</v>
      </c>
      <c r="E89" s="57">
        <f t="shared" si="9"/>
        <v>6390.589999999999</v>
      </c>
      <c r="F89" s="56">
        <v>234</v>
      </c>
      <c r="G89" s="56">
        <v>234</v>
      </c>
      <c r="H89" s="58">
        <v>24</v>
      </c>
      <c r="I89" s="58">
        <v>420</v>
      </c>
      <c r="J89" s="58">
        <v>416</v>
      </c>
      <c r="K89" s="59">
        <v>1.3597</v>
      </c>
    </row>
    <row r="90" spans="1:11" s="53" customFormat="1" ht="12.75">
      <c r="A90" s="60">
        <v>4</v>
      </c>
      <c r="B90" s="61" t="s">
        <v>23</v>
      </c>
      <c r="C90" s="61" t="s">
        <v>101</v>
      </c>
      <c r="D90" s="56">
        <f t="shared" si="8"/>
        <v>5119.615</v>
      </c>
      <c r="E90" s="57">
        <f t="shared" si="9"/>
        <v>4672.2699999999995</v>
      </c>
      <c r="F90" s="56">
        <v>234</v>
      </c>
      <c r="G90" s="56">
        <v>234</v>
      </c>
      <c r="H90" s="58">
        <v>26</v>
      </c>
      <c r="I90" s="58">
        <v>353</v>
      </c>
      <c r="J90" s="58">
        <v>350</v>
      </c>
      <c r="K90" s="58">
        <v>0.9941</v>
      </c>
    </row>
    <row r="91" spans="1:11" s="53" customFormat="1" ht="12.75">
      <c r="A91" s="60">
        <v>4</v>
      </c>
      <c r="B91" s="61" t="s">
        <v>23</v>
      </c>
      <c r="C91" s="61" t="s">
        <v>102</v>
      </c>
      <c r="D91" s="56">
        <f t="shared" si="8"/>
        <v>5964.214999999999</v>
      </c>
      <c r="E91" s="57">
        <f t="shared" si="9"/>
        <v>5443.07</v>
      </c>
      <c r="F91" s="56">
        <v>234</v>
      </c>
      <c r="G91" s="56">
        <v>234</v>
      </c>
      <c r="H91" s="58">
        <v>31</v>
      </c>
      <c r="I91" s="58">
        <v>361</v>
      </c>
      <c r="J91" s="58">
        <v>408</v>
      </c>
      <c r="K91" s="58">
        <v>1.1581</v>
      </c>
    </row>
    <row r="92" spans="1:11" s="53" customFormat="1" ht="12.75">
      <c r="A92" s="60">
        <v>4</v>
      </c>
      <c r="B92" s="61" t="s">
        <v>23</v>
      </c>
      <c r="C92" s="61" t="s">
        <v>103</v>
      </c>
      <c r="D92" s="56">
        <f t="shared" si="8"/>
        <v>3651.35</v>
      </c>
      <c r="E92" s="57">
        <f t="shared" si="9"/>
        <v>3332.2999999999997</v>
      </c>
      <c r="F92" s="56">
        <v>234</v>
      </c>
      <c r="G92" s="56">
        <v>234</v>
      </c>
      <c r="H92" s="58">
        <v>25</v>
      </c>
      <c r="I92" s="58">
        <v>321</v>
      </c>
      <c r="J92" s="58">
        <v>241</v>
      </c>
      <c r="K92" s="58">
        <v>0.709</v>
      </c>
    </row>
    <row r="93" spans="1:11" s="53" customFormat="1" ht="12.75">
      <c r="A93" s="60">
        <v>4</v>
      </c>
      <c r="B93" s="61" t="s">
        <v>23</v>
      </c>
      <c r="C93" s="61" t="s">
        <v>104</v>
      </c>
      <c r="D93" s="56">
        <f t="shared" si="8"/>
        <v>4112.275</v>
      </c>
      <c r="E93" s="57">
        <f t="shared" si="9"/>
        <v>3752.95</v>
      </c>
      <c r="F93" s="56">
        <v>234</v>
      </c>
      <c r="G93" s="56">
        <v>234</v>
      </c>
      <c r="H93" s="58">
        <v>13</v>
      </c>
      <c r="I93" s="58">
        <v>385</v>
      </c>
      <c r="J93" s="58">
        <v>431</v>
      </c>
      <c r="K93" s="58">
        <v>0.7985</v>
      </c>
    </row>
    <row r="94" spans="1:11" s="53" customFormat="1" ht="12.75">
      <c r="A94" s="54">
        <v>4</v>
      </c>
      <c r="B94" s="55" t="s">
        <v>23</v>
      </c>
      <c r="C94" s="55" t="s">
        <v>105</v>
      </c>
      <c r="D94" s="56">
        <f t="shared" si="8"/>
        <v>6167.125</v>
      </c>
      <c r="E94" s="57">
        <f t="shared" si="9"/>
        <v>5628.25</v>
      </c>
      <c r="F94" s="56">
        <v>234</v>
      </c>
      <c r="G94" s="56">
        <v>234</v>
      </c>
      <c r="H94" s="58">
        <v>37</v>
      </c>
      <c r="I94" s="58">
        <v>392</v>
      </c>
      <c r="J94" s="58">
        <v>391</v>
      </c>
      <c r="K94" s="59">
        <v>1.1975</v>
      </c>
    </row>
    <row r="95" spans="1:11" s="53" customFormat="1" ht="12.75">
      <c r="A95" s="54">
        <v>4</v>
      </c>
      <c r="B95" s="55" t="s">
        <v>23</v>
      </c>
      <c r="C95" s="55" t="s">
        <v>106</v>
      </c>
      <c r="D95" s="56">
        <f t="shared" si="8"/>
        <v>3977.345</v>
      </c>
      <c r="E95" s="57">
        <f t="shared" si="9"/>
        <v>3629.81</v>
      </c>
      <c r="F95" s="56">
        <v>234</v>
      </c>
      <c r="G95" s="56">
        <v>234</v>
      </c>
      <c r="H95" s="58">
        <v>26</v>
      </c>
      <c r="I95" s="58">
        <v>353</v>
      </c>
      <c r="J95" s="58">
        <v>380</v>
      </c>
      <c r="K95" s="59">
        <v>0.7723</v>
      </c>
    </row>
    <row r="96" spans="1:11" s="53" customFormat="1" ht="12.75">
      <c r="A96" s="54">
        <v>4</v>
      </c>
      <c r="B96" s="55" t="s">
        <v>23</v>
      </c>
      <c r="C96" s="55" t="s">
        <v>107</v>
      </c>
      <c r="D96" s="56">
        <f t="shared" si="8"/>
        <v>6578.610000000001</v>
      </c>
      <c r="E96" s="57">
        <f t="shared" si="9"/>
        <v>6003.780000000001</v>
      </c>
      <c r="F96" s="56">
        <v>234</v>
      </c>
      <c r="G96" s="56">
        <v>234</v>
      </c>
      <c r="H96" s="58">
        <v>37</v>
      </c>
      <c r="I96" s="58">
        <v>389</v>
      </c>
      <c r="J96" s="58">
        <v>423</v>
      </c>
      <c r="K96" s="59">
        <v>1.2774</v>
      </c>
    </row>
    <row r="97" spans="1:11" s="53" customFormat="1" ht="12.75">
      <c r="A97" s="54">
        <v>4</v>
      </c>
      <c r="B97" s="55" t="s">
        <v>23</v>
      </c>
      <c r="C97" s="55" t="s">
        <v>108</v>
      </c>
      <c r="D97" s="56">
        <f t="shared" si="8"/>
        <v>3076.0950000000003</v>
      </c>
      <c r="E97" s="57">
        <f t="shared" si="9"/>
        <v>2807.3100000000004</v>
      </c>
      <c r="F97" s="56">
        <v>234</v>
      </c>
      <c r="G97" s="56">
        <v>234</v>
      </c>
      <c r="H97" s="58">
        <v>19</v>
      </c>
      <c r="I97" s="58">
        <v>349</v>
      </c>
      <c r="J97" s="58">
        <v>358</v>
      </c>
      <c r="K97" s="59">
        <v>0.5973</v>
      </c>
    </row>
    <row r="98" spans="1:11" s="53" customFormat="1" ht="12.75">
      <c r="A98" s="54">
        <v>4</v>
      </c>
      <c r="B98" s="55" t="s">
        <v>23</v>
      </c>
      <c r="C98" s="55" t="s">
        <v>109</v>
      </c>
      <c r="D98" s="56">
        <f t="shared" si="8"/>
        <v>4825.035</v>
      </c>
      <c r="E98" s="57">
        <f t="shared" si="9"/>
        <v>4403.429999999999</v>
      </c>
      <c r="F98" s="56">
        <v>234</v>
      </c>
      <c r="G98" s="56">
        <v>234</v>
      </c>
      <c r="H98" s="58">
        <v>21</v>
      </c>
      <c r="I98" s="58">
        <v>351</v>
      </c>
      <c r="J98" s="58">
        <v>371</v>
      </c>
      <c r="K98" s="59">
        <v>0.9369</v>
      </c>
    </row>
    <row r="99" spans="1:11" s="53" customFormat="1" ht="12.75">
      <c r="A99" s="54">
        <v>4</v>
      </c>
      <c r="B99" s="55" t="s">
        <v>23</v>
      </c>
      <c r="C99" s="55" t="s">
        <v>110</v>
      </c>
      <c r="D99" s="56">
        <f t="shared" si="8"/>
        <v>3188.365</v>
      </c>
      <c r="E99" s="57">
        <f t="shared" si="9"/>
        <v>2909.77</v>
      </c>
      <c r="F99" s="56">
        <v>234</v>
      </c>
      <c r="G99" s="56">
        <v>234</v>
      </c>
      <c r="H99" s="58">
        <v>17</v>
      </c>
      <c r="I99" s="58">
        <v>336</v>
      </c>
      <c r="J99" s="58">
        <v>252</v>
      </c>
      <c r="K99" s="59">
        <v>0.6191</v>
      </c>
    </row>
    <row r="100" spans="1:11" s="53" customFormat="1" ht="12.75">
      <c r="A100" s="54">
        <v>4</v>
      </c>
      <c r="B100" s="55" t="s">
        <v>23</v>
      </c>
      <c r="C100" s="55" t="s">
        <v>111</v>
      </c>
      <c r="D100" s="56">
        <f t="shared" si="8"/>
        <v>4595.86</v>
      </c>
      <c r="E100" s="57">
        <f t="shared" si="9"/>
        <v>4194.28</v>
      </c>
      <c r="F100" s="56">
        <v>234</v>
      </c>
      <c r="G100" s="56">
        <v>234</v>
      </c>
      <c r="H100" s="58">
        <v>11</v>
      </c>
      <c r="I100" s="58">
        <v>411</v>
      </c>
      <c r="J100" s="58">
        <v>450</v>
      </c>
      <c r="K100" s="59">
        <v>0.8924</v>
      </c>
    </row>
    <row r="101" spans="1:11" s="53" customFormat="1" ht="12.75">
      <c r="A101" s="54">
        <v>4</v>
      </c>
      <c r="B101" s="55" t="s">
        <v>23</v>
      </c>
      <c r="C101" s="55" t="s">
        <v>112</v>
      </c>
      <c r="D101" s="56">
        <f t="shared" si="8"/>
        <v>3925.845</v>
      </c>
      <c r="E101" s="57">
        <f t="shared" si="9"/>
        <v>3582.81</v>
      </c>
      <c r="F101" s="56">
        <v>234</v>
      </c>
      <c r="G101" s="56">
        <v>234</v>
      </c>
      <c r="H101" s="58">
        <v>30</v>
      </c>
      <c r="I101" s="58">
        <v>332</v>
      </c>
      <c r="J101" s="58">
        <v>223</v>
      </c>
      <c r="K101" s="59">
        <v>0.7623</v>
      </c>
    </row>
    <row r="102" spans="1:11" s="53" customFormat="1" ht="12.75">
      <c r="A102" s="54">
        <v>4</v>
      </c>
      <c r="B102" s="55" t="s">
        <v>23</v>
      </c>
      <c r="C102" s="55" t="s">
        <v>113</v>
      </c>
      <c r="D102" s="56">
        <f t="shared" si="8"/>
        <v>2600.235</v>
      </c>
      <c r="E102" s="57">
        <f t="shared" si="9"/>
        <v>2373.03</v>
      </c>
      <c r="F102" s="56">
        <v>234</v>
      </c>
      <c r="G102" s="56">
        <v>234</v>
      </c>
      <c r="H102" s="58">
        <v>21</v>
      </c>
      <c r="I102" s="58">
        <v>335</v>
      </c>
      <c r="J102" s="58">
        <v>209</v>
      </c>
      <c r="K102" s="59">
        <v>0.5049</v>
      </c>
    </row>
    <row r="103" spans="1:11" s="53" customFormat="1" ht="12.75">
      <c r="A103" s="54">
        <v>4</v>
      </c>
      <c r="B103" s="55" t="s">
        <v>23</v>
      </c>
      <c r="C103" s="55" t="s">
        <v>114</v>
      </c>
      <c r="D103" s="56">
        <f t="shared" si="8"/>
        <v>4704.525</v>
      </c>
      <c r="E103" s="57">
        <f t="shared" si="9"/>
        <v>4293.45</v>
      </c>
      <c r="F103" s="56">
        <v>234</v>
      </c>
      <c r="G103" s="56">
        <v>234</v>
      </c>
      <c r="H103" s="58">
        <v>24</v>
      </c>
      <c r="I103" s="58">
        <v>424</v>
      </c>
      <c r="J103" s="58">
        <v>454</v>
      </c>
      <c r="K103" s="59">
        <v>0.9135</v>
      </c>
    </row>
    <row r="104" spans="1:11" s="53" customFormat="1" ht="12.75">
      <c r="A104" s="54">
        <v>4</v>
      </c>
      <c r="B104" s="55" t="s">
        <v>23</v>
      </c>
      <c r="C104" s="55" t="s">
        <v>115</v>
      </c>
      <c r="D104" s="56">
        <f t="shared" si="8"/>
        <v>2794.39</v>
      </c>
      <c r="E104" s="57">
        <f t="shared" si="9"/>
        <v>2550.22</v>
      </c>
      <c r="F104" s="56">
        <v>234</v>
      </c>
      <c r="G104" s="56">
        <v>234</v>
      </c>
      <c r="H104" s="58">
        <v>13</v>
      </c>
      <c r="I104" s="58">
        <v>422</v>
      </c>
      <c r="J104" s="58">
        <v>433</v>
      </c>
      <c r="K104" s="59">
        <v>0.5426</v>
      </c>
    </row>
    <row r="105" spans="1:11" s="53" customFormat="1" ht="12.75">
      <c r="A105" s="54">
        <v>5</v>
      </c>
      <c r="B105" s="55" t="s">
        <v>21</v>
      </c>
      <c r="C105" s="55" t="s">
        <v>116</v>
      </c>
      <c r="D105" s="56">
        <f t="shared" si="8"/>
        <v>6315.96</v>
      </c>
      <c r="E105" s="57">
        <f t="shared" si="9"/>
        <v>5764.08</v>
      </c>
      <c r="F105" s="56">
        <f>0.8*D105</f>
        <v>5052.768</v>
      </c>
      <c r="G105" s="56">
        <f>0.8*E105</f>
        <v>4611.264</v>
      </c>
      <c r="H105" s="58">
        <v>13</v>
      </c>
      <c r="I105" s="58">
        <v>727</v>
      </c>
      <c r="J105" s="58">
        <v>578</v>
      </c>
      <c r="K105" s="59">
        <v>1.2264</v>
      </c>
    </row>
    <row r="106" spans="1:11" s="53" customFormat="1" ht="12.75">
      <c r="A106" s="54">
        <v>5</v>
      </c>
      <c r="B106" s="55" t="s">
        <v>21</v>
      </c>
      <c r="C106" s="55" t="s">
        <v>117</v>
      </c>
      <c r="D106" s="56">
        <f t="shared" si="8"/>
        <v>8166.870000000001</v>
      </c>
      <c r="E106" s="57">
        <f t="shared" si="9"/>
        <v>7453.26</v>
      </c>
      <c r="F106" s="56">
        <f>0.8*D106</f>
        <v>6533.496000000001</v>
      </c>
      <c r="G106" s="56">
        <f>0.8*E106</f>
        <v>5962.608</v>
      </c>
      <c r="H106" s="58">
        <v>7</v>
      </c>
      <c r="I106" s="62">
        <v>1784</v>
      </c>
      <c r="J106" s="58">
        <v>503</v>
      </c>
      <c r="K106" s="59">
        <v>1.5858</v>
      </c>
    </row>
    <row r="107" spans="1:11" s="53" customFormat="1" ht="12.75">
      <c r="A107" s="60">
        <v>5</v>
      </c>
      <c r="B107" s="61" t="s">
        <v>21</v>
      </c>
      <c r="C107" s="61" t="s">
        <v>118</v>
      </c>
      <c r="D107" s="56">
        <f>0.5*(5150*$K107)</f>
        <v>2484.875</v>
      </c>
      <c r="E107" s="56">
        <f>0.5*(4700*$K107)</f>
        <v>2267.75</v>
      </c>
      <c r="F107" s="56">
        <f>0.5*(5150*$K107)</f>
        <v>2484.875</v>
      </c>
      <c r="G107" s="56">
        <f>0.5*(4700*$K107)</f>
        <v>2267.75</v>
      </c>
      <c r="H107" s="58">
        <v>7</v>
      </c>
      <c r="I107" s="58">
        <v>530</v>
      </c>
      <c r="J107" s="58">
        <v>474</v>
      </c>
      <c r="K107" s="58">
        <v>0.965</v>
      </c>
    </row>
    <row r="108" spans="1:11" s="53" customFormat="1" ht="12.75">
      <c r="A108" s="54">
        <v>5</v>
      </c>
      <c r="B108" s="55" t="s">
        <v>21</v>
      </c>
      <c r="C108" s="55" t="s">
        <v>119</v>
      </c>
      <c r="D108" s="56">
        <f aca="true" t="shared" si="10" ref="D108:D139">5150*K108</f>
        <v>10251.59</v>
      </c>
      <c r="E108" s="57">
        <f aca="true" t="shared" si="11" ref="E108:E139">4700*K108</f>
        <v>9355.82</v>
      </c>
      <c r="F108" s="56">
        <f>0.8*D108</f>
        <v>8201.272</v>
      </c>
      <c r="G108" s="56">
        <f>0.8*E108</f>
        <v>7484.656</v>
      </c>
      <c r="H108" s="58">
        <v>40</v>
      </c>
      <c r="I108" s="58">
        <v>596</v>
      </c>
      <c r="J108" s="58">
        <v>605</v>
      </c>
      <c r="K108" s="59">
        <v>1.9906</v>
      </c>
    </row>
    <row r="109" spans="1:11" s="53" customFormat="1" ht="12.75">
      <c r="A109" s="60">
        <v>5</v>
      </c>
      <c r="B109" s="61" t="s">
        <v>23</v>
      </c>
      <c r="C109" s="61" t="s">
        <v>120</v>
      </c>
      <c r="D109" s="56">
        <f t="shared" si="10"/>
        <v>6194.935</v>
      </c>
      <c r="E109" s="57">
        <f t="shared" si="11"/>
        <v>5653.63</v>
      </c>
      <c r="F109" s="56">
        <f>0.8*(5150*$K109)</f>
        <v>4955.948</v>
      </c>
      <c r="G109" s="56">
        <f>0.8*(4700*$K109)</f>
        <v>4522.904</v>
      </c>
      <c r="H109" s="58">
        <v>22</v>
      </c>
      <c r="I109" s="58">
        <v>588</v>
      </c>
      <c r="J109" s="58">
        <v>699</v>
      </c>
      <c r="K109" s="58">
        <v>1.2029</v>
      </c>
    </row>
    <row r="110" spans="1:11" s="53" customFormat="1" ht="12.75">
      <c r="A110" s="60">
        <v>5</v>
      </c>
      <c r="B110" s="61" t="s">
        <v>23</v>
      </c>
      <c r="C110" s="61" t="s">
        <v>121</v>
      </c>
      <c r="D110" s="56">
        <f t="shared" si="10"/>
        <v>3907.3050000000003</v>
      </c>
      <c r="E110" s="57">
        <f t="shared" si="11"/>
        <v>3565.8900000000003</v>
      </c>
      <c r="F110" s="56">
        <f>0.8*(5150*$K110)</f>
        <v>3125.8440000000005</v>
      </c>
      <c r="G110" s="56">
        <f>0.8*(4700*$K110)</f>
        <v>2852.7120000000004</v>
      </c>
      <c r="H110" s="58">
        <v>10</v>
      </c>
      <c r="I110" s="58">
        <v>637</v>
      </c>
      <c r="J110" s="58">
        <v>477</v>
      </c>
      <c r="K110" s="58">
        <v>0.7587</v>
      </c>
    </row>
    <row r="111" spans="1:11" s="53" customFormat="1" ht="12.75">
      <c r="A111" s="60">
        <v>5</v>
      </c>
      <c r="B111" s="61" t="s">
        <v>23</v>
      </c>
      <c r="C111" s="61" t="s">
        <v>122</v>
      </c>
      <c r="D111" s="56">
        <f t="shared" si="10"/>
        <v>5227.249999999999</v>
      </c>
      <c r="E111" s="57">
        <f t="shared" si="11"/>
        <v>4770.499999999999</v>
      </c>
      <c r="F111" s="56">
        <v>234</v>
      </c>
      <c r="G111" s="56">
        <v>234</v>
      </c>
      <c r="H111" s="58">
        <v>24</v>
      </c>
      <c r="I111" s="58">
        <v>411</v>
      </c>
      <c r="J111" s="58">
        <v>385</v>
      </c>
      <c r="K111" s="58">
        <v>1.015</v>
      </c>
    </row>
    <row r="112" spans="1:11" s="53" customFormat="1" ht="12.75">
      <c r="A112" s="54">
        <v>5</v>
      </c>
      <c r="B112" s="55" t="s">
        <v>23</v>
      </c>
      <c r="C112" s="55" t="s">
        <v>123</v>
      </c>
      <c r="D112" s="56">
        <f t="shared" si="10"/>
        <v>4054.595</v>
      </c>
      <c r="E112" s="57">
        <f t="shared" si="11"/>
        <v>3700.31</v>
      </c>
      <c r="F112" s="56">
        <v>234</v>
      </c>
      <c r="G112" s="56">
        <v>234</v>
      </c>
      <c r="H112" s="58">
        <v>26</v>
      </c>
      <c r="I112" s="58">
        <v>364</v>
      </c>
      <c r="J112" s="58">
        <v>356</v>
      </c>
      <c r="K112" s="59">
        <v>0.7873</v>
      </c>
    </row>
    <row r="113" spans="1:11" s="53" customFormat="1" ht="12.75">
      <c r="A113" s="54">
        <v>5</v>
      </c>
      <c r="B113" s="55" t="s">
        <v>23</v>
      </c>
      <c r="C113" s="55" t="s">
        <v>124</v>
      </c>
      <c r="D113" s="56">
        <f t="shared" si="10"/>
        <v>6607.964999999999</v>
      </c>
      <c r="E113" s="57">
        <f t="shared" si="11"/>
        <v>6030.57</v>
      </c>
      <c r="F113" s="56">
        <v>234</v>
      </c>
      <c r="G113" s="56">
        <v>234</v>
      </c>
      <c r="H113" s="58">
        <v>31</v>
      </c>
      <c r="I113" s="58">
        <v>628</v>
      </c>
      <c r="J113" s="58">
        <v>389</v>
      </c>
      <c r="K113" s="59">
        <v>1.2831</v>
      </c>
    </row>
    <row r="114" spans="1:11" s="53" customFormat="1" ht="12.75">
      <c r="A114" s="54">
        <v>5</v>
      </c>
      <c r="B114" s="55" t="s">
        <v>23</v>
      </c>
      <c r="C114" s="55" t="s">
        <v>125</v>
      </c>
      <c r="D114" s="56">
        <f t="shared" si="10"/>
        <v>4689.59</v>
      </c>
      <c r="E114" s="57">
        <f t="shared" si="11"/>
        <v>4279.82</v>
      </c>
      <c r="F114" s="56">
        <v>234</v>
      </c>
      <c r="G114" s="56">
        <v>234</v>
      </c>
      <c r="H114" s="58">
        <v>29</v>
      </c>
      <c r="I114" s="58">
        <v>390</v>
      </c>
      <c r="J114" s="58">
        <v>414</v>
      </c>
      <c r="K114" s="59">
        <v>0.9106</v>
      </c>
    </row>
    <row r="115" spans="1:11" s="53" customFormat="1" ht="12.75">
      <c r="A115" s="60">
        <v>5</v>
      </c>
      <c r="B115" s="61" t="s">
        <v>23</v>
      </c>
      <c r="C115" s="61" t="s">
        <v>126</v>
      </c>
      <c r="D115" s="56">
        <f t="shared" si="10"/>
        <v>3018.415</v>
      </c>
      <c r="E115" s="57">
        <f t="shared" si="11"/>
        <v>2754.6699999999996</v>
      </c>
      <c r="F115" s="56">
        <v>234</v>
      </c>
      <c r="G115" s="56">
        <v>234</v>
      </c>
      <c r="H115" s="58">
        <v>21</v>
      </c>
      <c r="I115" s="58">
        <v>345</v>
      </c>
      <c r="J115" s="58">
        <v>383</v>
      </c>
      <c r="K115" s="58">
        <v>0.5861</v>
      </c>
    </row>
    <row r="116" spans="1:11" s="53" customFormat="1" ht="12.75">
      <c r="A116" s="54">
        <v>5</v>
      </c>
      <c r="B116" s="55" t="s">
        <v>23</v>
      </c>
      <c r="C116" s="55" t="s">
        <v>127</v>
      </c>
      <c r="D116" s="56">
        <f t="shared" si="10"/>
        <v>3909.365</v>
      </c>
      <c r="E116" s="57">
        <f t="shared" si="11"/>
        <v>3567.77</v>
      </c>
      <c r="F116" s="56">
        <v>234</v>
      </c>
      <c r="G116" s="56">
        <v>234</v>
      </c>
      <c r="H116" s="58">
        <v>25</v>
      </c>
      <c r="I116" s="58">
        <v>390</v>
      </c>
      <c r="J116" s="58">
        <v>293</v>
      </c>
      <c r="K116" s="59">
        <v>0.7591</v>
      </c>
    </row>
    <row r="117" spans="1:11" s="53" customFormat="1" ht="12.75">
      <c r="A117" s="60">
        <v>5</v>
      </c>
      <c r="B117" s="61" t="s">
        <v>23</v>
      </c>
      <c r="C117" s="61" t="s">
        <v>128</v>
      </c>
      <c r="D117" s="56">
        <f t="shared" si="10"/>
        <v>2735.68</v>
      </c>
      <c r="E117" s="57">
        <f t="shared" si="11"/>
        <v>2496.64</v>
      </c>
      <c r="F117" s="56">
        <v>234</v>
      </c>
      <c r="G117" s="56">
        <v>234</v>
      </c>
      <c r="H117" s="58">
        <v>19</v>
      </c>
      <c r="I117" s="58">
        <v>359</v>
      </c>
      <c r="J117" s="58">
        <v>269</v>
      </c>
      <c r="K117" s="58">
        <v>0.5312</v>
      </c>
    </row>
    <row r="118" spans="1:11" s="53" customFormat="1" ht="12.75">
      <c r="A118" s="60">
        <v>5</v>
      </c>
      <c r="B118" s="61" t="s">
        <v>23</v>
      </c>
      <c r="C118" s="61" t="s">
        <v>129</v>
      </c>
      <c r="D118" s="56">
        <f t="shared" si="10"/>
        <v>2912.325</v>
      </c>
      <c r="E118" s="57">
        <f t="shared" si="11"/>
        <v>2657.85</v>
      </c>
      <c r="F118" s="56">
        <v>234</v>
      </c>
      <c r="G118" s="56">
        <v>234</v>
      </c>
      <c r="H118" s="58">
        <v>17</v>
      </c>
      <c r="I118" s="58">
        <v>382</v>
      </c>
      <c r="J118" s="58">
        <v>287</v>
      </c>
      <c r="K118" s="58">
        <v>0.5655</v>
      </c>
    </row>
    <row r="119" spans="1:11" s="53" customFormat="1" ht="12.75">
      <c r="A119" s="54">
        <v>5</v>
      </c>
      <c r="B119" s="55" t="s">
        <v>23</v>
      </c>
      <c r="C119" s="55" t="s">
        <v>130</v>
      </c>
      <c r="D119" s="56">
        <f t="shared" si="10"/>
        <v>4441.875</v>
      </c>
      <c r="E119" s="57">
        <f t="shared" si="11"/>
        <v>4053.75</v>
      </c>
      <c r="F119" s="56">
        <v>234</v>
      </c>
      <c r="G119" s="56">
        <v>234</v>
      </c>
      <c r="H119" s="58">
        <v>23</v>
      </c>
      <c r="I119" s="58">
        <v>401</v>
      </c>
      <c r="J119" s="58">
        <v>413</v>
      </c>
      <c r="K119" s="59">
        <v>0.8625</v>
      </c>
    </row>
    <row r="120" spans="1:11" s="53" customFormat="1" ht="12.75">
      <c r="A120" s="54">
        <v>5</v>
      </c>
      <c r="B120" s="55" t="s">
        <v>23</v>
      </c>
      <c r="C120" s="55" t="s">
        <v>131</v>
      </c>
      <c r="D120" s="56">
        <f t="shared" si="10"/>
        <v>2711.99</v>
      </c>
      <c r="E120" s="57">
        <f t="shared" si="11"/>
        <v>2475.02</v>
      </c>
      <c r="F120" s="56">
        <v>234</v>
      </c>
      <c r="G120" s="56">
        <v>234</v>
      </c>
      <c r="H120" s="58">
        <v>19</v>
      </c>
      <c r="I120" s="58">
        <v>342</v>
      </c>
      <c r="J120" s="58">
        <v>407</v>
      </c>
      <c r="K120" s="59">
        <v>0.5266</v>
      </c>
    </row>
    <row r="121" spans="1:11" s="53" customFormat="1" ht="12.75">
      <c r="A121" s="54">
        <v>5</v>
      </c>
      <c r="B121" s="55" t="s">
        <v>23</v>
      </c>
      <c r="C121" s="55" t="s">
        <v>132</v>
      </c>
      <c r="D121" s="56">
        <f t="shared" si="10"/>
        <v>3301.665</v>
      </c>
      <c r="E121" s="57">
        <f t="shared" si="11"/>
        <v>3013.17</v>
      </c>
      <c r="F121" s="56">
        <v>234</v>
      </c>
      <c r="G121" s="56">
        <v>234</v>
      </c>
      <c r="H121" s="58">
        <v>16</v>
      </c>
      <c r="I121" s="58">
        <v>956</v>
      </c>
      <c r="J121" s="58">
        <v>689</v>
      </c>
      <c r="K121" s="59">
        <v>0.6411</v>
      </c>
    </row>
    <row r="122" spans="1:11" s="53" customFormat="1" ht="12.75">
      <c r="A122" s="54">
        <v>5</v>
      </c>
      <c r="B122" s="55" t="s">
        <v>23</v>
      </c>
      <c r="C122" s="55" t="s">
        <v>133</v>
      </c>
      <c r="D122" s="56">
        <f t="shared" si="10"/>
        <v>4176.650000000001</v>
      </c>
      <c r="E122" s="57">
        <f t="shared" si="11"/>
        <v>3811.7000000000003</v>
      </c>
      <c r="F122" s="56">
        <v>234</v>
      </c>
      <c r="G122" s="56">
        <v>234</v>
      </c>
      <c r="H122" s="58">
        <v>18</v>
      </c>
      <c r="I122" s="58">
        <v>426</v>
      </c>
      <c r="J122" s="58">
        <v>538</v>
      </c>
      <c r="K122" s="59">
        <v>0.811</v>
      </c>
    </row>
    <row r="123" spans="1:11" s="53" customFormat="1" ht="12.75">
      <c r="A123" s="54">
        <v>5</v>
      </c>
      <c r="B123" s="55" t="s">
        <v>23</v>
      </c>
      <c r="C123" s="55" t="s">
        <v>134</v>
      </c>
      <c r="D123" s="56">
        <f t="shared" si="10"/>
        <v>2585.3</v>
      </c>
      <c r="E123" s="57">
        <f t="shared" si="11"/>
        <v>2359.4</v>
      </c>
      <c r="F123" s="56">
        <v>234</v>
      </c>
      <c r="G123" s="56">
        <v>234</v>
      </c>
      <c r="H123" s="58">
        <v>13</v>
      </c>
      <c r="I123" s="58">
        <v>418</v>
      </c>
      <c r="J123" s="58">
        <v>405</v>
      </c>
      <c r="K123" s="59">
        <v>0.502</v>
      </c>
    </row>
    <row r="124" spans="1:11" s="53" customFormat="1" ht="12.75">
      <c r="A124" s="54">
        <v>5</v>
      </c>
      <c r="B124" s="55" t="s">
        <v>23</v>
      </c>
      <c r="C124" s="55" t="s">
        <v>135</v>
      </c>
      <c r="D124" s="56">
        <f t="shared" si="10"/>
        <v>3202.785</v>
      </c>
      <c r="E124" s="57">
        <f t="shared" si="11"/>
        <v>2922.93</v>
      </c>
      <c r="F124" s="56">
        <v>234</v>
      </c>
      <c r="G124" s="56">
        <v>234</v>
      </c>
      <c r="H124" s="58">
        <v>19</v>
      </c>
      <c r="I124" s="58">
        <v>422</v>
      </c>
      <c r="J124" s="58">
        <v>409</v>
      </c>
      <c r="K124" s="59">
        <v>0.6219</v>
      </c>
    </row>
    <row r="125" spans="1:11" s="53" customFormat="1" ht="12.75">
      <c r="A125" s="54">
        <v>5</v>
      </c>
      <c r="B125" s="55" t="s">
        <v>23</v>
      </c>
      <c r="C125" s="55" t="s">
        <v>136</v>
      </c>
      <c r="D125" s="56">
        <f t="shared" si="10"/>
        <v>3603.97</v>
      </c>
      <c r="E125" s="57">
        <f t="shared" si="11"/>
        <v>3289.06</v>
      </c>
      <c r="F125" s="56">
        <v>234</v>
      </c>
      <c r="G125" s="56">
        <v>234</v>
      </c>
      <c r="H125" s="58">
        <v>21</v>
      </c>
      <c r="I125" s="58">
        <v>370</v>
      </c>
      <c r="J125" s="58">
        <v>304</v>
      </c>
      <c r="K125" s="59">
        <v>0.6998</v>
      </c>
    </row>
    <row r="126" spans="1:11" s="53" customFormat="1" ht="12.75">
      <c r="A126" s="60">
        <v>5</v>
      </c>
      <c r="B126" s="61" t="s">
        <v>23</v>
      </c>
      <c r="C126" s="61" t="s">
        <v>137</v>
      </c>
      <c r="D126" s="56">
        <f t="shared" si="10"/>
        <v>2599.7200000000003</v>
      </c>
      <c r="E126" s="57">
        <f t="shared" si="11"/>
        <v>2372.56</v>
      </c>
      <c r="F126" s="56">
        <v>234</v>
      </c>
      <c r="G126" s="56">
        <v>234</v>
      </c>
      <c r="H126" s="58">
        <v>13</v>
      </c>
      <c r="I126" s="58">
        <v>405</v>
      </c>
      <c r="J126" s="58">
        <v>277</v>
      </c>
      <c r="K126" s="58">
        <v>0.5048</v>
      </c>
    </row>
    <row r="127" spans="1:11" s="53" customFormat="1" ht="12.75">
      <c r="A127" s="54">
        <v>5</v>
      </c>
      <c r="B127" s="55" t="s">
        <v>23</v>
      </c>
      <c r="C127" s="55" t="s">
        <v>138</v>
      </c>
      <c r="D127" s="56">
        <f t="shared" si="10"/>
        <v>2659.46</v>
      </c>
      <c r="E127" s="57">
        <f t="shared" si="11"/>
        <v>2427.08</v>
      </c>
      <c r="F127" s="56">
        <v>234</v>
      </c>
      <c r="G127" s="56">
        <v>234</v>
      </c>
      <c r="H127" s="58">
        <v>12</v>
      </c>
      <c r="I127" s="58">
        <v>438</v>
      </c>
      <c r="J127" s="58">
        <v>656</v>
      </c>
      <c r="K127" s="59">
        <v>0.5164</v>
      </c>
    </row>
    <row r="128" spans="1:11" s="53" customFormat="1" ht="12.75">
      <c r="A128" s="54">
        <v>5</v>
      </c>
      <c r="B128" s="55" t="s">
        <v>23</v>
      </c>
      <c r="C128" s="55" t="s">
        <v>139</v>
      </c>
      <c r="D128" s="56">
        <f t="shared" si="10"/>
        <v>5484.75</v>
      </c>
      <c r="E128" s="57">
        <f t="shared" si="11"/>
        <v>5005.5</v>
      </c>
      <c r="F128" s="56">
        <v>234</v>
      </c>
      <c r="G128" s="56">
        <v>234</v>
      </c>
      <c r="H128" s="58">
        <v>28</v>
      </c>
      <c r="I128" s="58">
        <v>418</v>
      </c>
      <c r="J128" s="58">
        <v>455</v>
      </c>
      <c r="K128" s="59">
        <v>1.065</v>
      </c>
    </row>
    <row r="129" spans="1:11" s="53" customFormat="1" ht="12.75">
      <c r="A129" s="54">
        <v>5</v>
      </c>
      <c r="B129" s="55" t="s">
        <v>23</v>
      </c>
      <c r="C129" s="55" t="s">
        <v>140</v>
      </c>
      <c r="D129" s="56">
        <f t="shared" si="10"/>
        <v>3213.6</v>
      </c>
      <c r="E129" s="57">
        <f t="shared" si="11"/>
        <v>2932.8</v>
      </c>
      <c r="F129" s="56">
        <v>234</v>
      </c>
      <c r="G129" s="56">
        <v>234</v>
      </c>
      <c r="H129" s="58">
        <v>19</v>
      </c>
      <c r="I129" s="58">
        <v>374</v>
      </c>
      <c r="J129" s="58">
        <v>423</v>
      </c>
      <c r="K129" s="59">
        <v>0.624</v>
      </c>
    </row>
    <row r="130" spans="1:11" s="53" customFormat="1" ht="12.75">
      <c r="A130" s="54">
        <v>6</v>
      </c>
      <c r="B130" s="55" t="s">
        <v>21</v>
      </c>
      <c r="C130" s="55" t="s">
        <v>141</v>
      </c>
      <c r="D130" s="56">
        <f t="shared" si="10"/>
        <v>13124.26</v>
      </c>
      <c r="E130" s="57">
        <f t="shared" si="11"/>
        <v>11977.48</v>
      </c>
      <c r="F130" s="56">
        <f aca="true" t="shared" si="12" ref="F130:F146">0.8*D130</f>
        <v>10499.408000000001</v>
      </c>
      <c r="G130" s="56">
        <f aca="true" t="shared" si="13" ref="G130:G146">0.8*E130</f>
        <v>9581.984</v>
      </c>
      <c r="H130" s="58">
        <v>38</v>
      </c>
      <c r="I130" s="58">
        <v>540</v>
      </c>
      <c r="J130" s="58">
        <v>472</v>
      </c>
      <c r="K130" s="59">
        <v>2.5484</v>
      </c>
    </row>
    <row r="131" spans="1:11" s="53" customFormat="1" ht="12.75">
      <c r="A131" s="54">
        <v>6</v>
      </c>
      <c r="B131" s="55" t="s">
        <v>21</v>
      </c>
      <c r="C131" s="55" t="s">
        <v>142</v>
      </c>
      <c r="D131" s="56">
        <f t="shared" si="10"/>
        <v>6120.775</v>
      </c>
      <c r="E131" s="57">
        <f t="shared" si="11"/>
        <v>5585.95</v>
      </c>
      <c r="F131" s="56">
        <f t="shared" si="12"/>
        <v>4896.62</v>
      </c>
      <c r="G131" s="56">
        <f t="shared" si="13"/>
        <v>4468.76</v>
      </c>
      <c r="H131" s="58">
        <v>20</v>
      </c>
      <c r="I131" s="58">
        <v>442</v>
      </c>
      <c r="J131" s="58">
        <v>365</v>
      </c>
      <c r="K131" s="59">
        <v>1.1885</v>
      </c>
    </row>
    <row r="132" spans="1:11" s="53" customFormat="1" ht="12.75">
      <c r="A132" s="54">
        <v>6</v>
      </c>
      <c r="B132" s="55" t="s">
        <v>21</v>
      </c>
      <c r="C132" s="55" t="s">
        <v>143</v>
      </c>
      <c r="D132" s="56">
        <f t="shared" si="10"/>
        <v>4931.125</v>
      </c>
      <c r="E132" s="57">
        <f t="shared" si="11"/>
        <v>4500.25</v>
      </c>
      <c r="F132" s="56">
        <f t="shared" si="12"/>
        <v>3944.9</v>
      </c>
      <c r="G132" s="56">
        <f t="shared" si="13"/>
        <v>3600.2000000000003</v>
      </c>
      <c r="H132" s="58">
        <v>18</v>
      </c>
      <c r="I132" s="58">
        <v>443</v>
      </c>
      <c r="J132" s="58">
        <v>423</v>
      </c>
      <c r="K132" s="59">
        <v>0.9575</v>
      </c>
    </row>
    <row r="133" spans="1:11" s="53" customFormat="1" ht="12.75">
      <c r="A133" s="54">
        <v>6</v>
      </c>
      <c r="B133" s="55" t="s">
        <v>21</v>
      </c>
      <c r="C133" s="55" t="s">
        <v>144</v>
      </c>
      <c r="D133" s="56">
        <f t="shared" si="10"/>
        <v>2562.125</v>
      </c>
      <c r="E133" s="57">
        <f t="shared" si="11"/>
        <v>2338.25</v>
      </c>
      <c r="F133" s="56">
        <f t="shared" si="12"/>
        <v>2049.7000000000003</v>
      </c>
      <c r="G133" s="56">
        <f t="shared" si="13"/>
        <v>1870.6000000000001</v>
      </c>
      <c r="H133" s="58">
        <v>10</v>
      </c>
      <c r="I133" s="58">
        <v>414</v>
      </c>
      <c r="J133" s="58">
        <v>418</v>
      </c>
      <c r="K133" s="59">
        <v>0.4975</v>
      </c>
    </row>
    <row r="134" spans="1:11" s="53" customFormat="1" ht="12.75">
      <c r="A134" s="54">
        <v>6</v>
      </c>
      <c r="B134" s="55" t="s">
        <v>21</v>
      </c>
      <c r="C134" s="55" t="s">
        <v>145</v>
      </c>
      <c r="D134" s="56">
        <f t="shared" si="10"/>
        <v>5534.705</v>
      </c>
      <c r="E134" s="57">
        <f t="shared" si="11"/>
        <v>5051.09</v>
      </c>
      <c r="F134" s="56">
        <f t="shared" si="12"/>
        <v>4427.764</v>
      </c>
      <c r="G134" s="56">
        <f t="shared" si="13"/>
        <v>4040.8720000000003</v>
      </c>
      <c r="H134" s="58">
        <v>25</v>
      </c>
      <c r="I134" s="58">
        <v>416</v>
      </c>
      <c r="J134" s="58">
        <v>381</v>
      </c>
      <c r="K134" s="59">
        <v>1.0747</v>
      </c>
    </row>
    <row r="135" spans="1:11" s="53" customFormat="1" ht="12.75">
      <c r="A135" s="54">
        <v>6</v>
      </c>
      <c r="B135" s="55" t="s">
        <v>21</v>
      </c>
      <c r="C135" s="55" t="s">
        <v>146</v>
      </c>
      <c r="D135" s="56">
        <f t="shared" si="10"/>
        <v>3176.52</v>
      </c>
      <c r="E135" s="57">
        <f t="shared" si="11"/>
        <v>2898.96</v>
      </c>
      <c r="F135" s="56">
        <f t="shared" si="12"/>
        <v>2541.2160000000003</v>
      </c>
      <c r="G135" s="56">
        <f t="shared" si="13"/>
        <v>2319.168</v>
      </c>
      <c r="H135" s="58">
        <v>16</v>
      </c>
      <c r="I135" s="58">
        <v>407</v>
      </c>
      <c r="J135" s="58">
        <v>374</v>
      </c>
      <c r="K135" s="59">
        <v>0.6168</v>
      </c>
    </row>
    <row r="136" spans="1:11" s="53" customFormat="1" ht="12.75">
      <c r="A136" s="54">
        <v>6</v>
      </c>
      <c r="B136" s="55" t="s">
        <v>21</v>
      </c>
      <c r="C136" s="55" t="s">
        <v>147</v>
      </c>
      <c r="D136" s="56">
        <f t="shared" si="10"/>
        <v>4027.3</v>
      </c>
      <c r="E136" s="57">
        <f t="shared" si="11"/>
        <v>3675.4</v>
      </c>
      <c r="F136" s="56">
        <f t="shared" si="12"/>
        <v>3221.84</v>
      </c>
      <c r="G136" s="56">
        <f t="shared" si="13"/>
        <v>2940.32</v>
      </c>
      <c r="H136" s="58">
        <v>13</v>
      </c>
      <c r="I136" s="58">
        <v>434</v>
      </c>
      <c r="J136" s="58">
        <v>445</v>
      </c>
      <c r="K136" s="59">
        <v>0.782</v>
      </c>
    </row>
    <row r="137" spans="1:11" s="53" customFormat="1" ht="12.75">
      <c r="A137" s="54">
        <v>6</v>
      </c>
      <c r="B137" s="55" t="s">
        <v>21</v>
      </c>
      <c r="C137" s="55" t="s">
        <v>148</v>
      </c>
      <c r="D137" s="56">
        <f t="shared" si="10"/>
        <v>2395.265</v>
      </c>
      <c r="E137" s="57">
        <f t="shared" si="11"/>
        <v>2185.9700000000003</v>
      </c>
      <c r="F137" s="56">
        <f t="shared" si="12"/>
        <v>1916.212</v>
      </c>
      <c r="G137" s="56">
        <f t="shared" si="13"/>
        <v>1748.7760000000003</v>
      </c>
      <c r="H137" s="58">
        <v>7</v>
      </c>
      <c r="I137" s="58">
        <v>419</v>
      </c>
      <c r="J137" s="58">
        <v>403</v>
      </c>
      <c r="K137" s="59">
        <v>0.4651</v>
      </c>
    </row>
    <row r="138" spans="1:11" s="53" customFormat="1" ht="12.75">
      <c r="A138" s="54">
        <v>6</v>
      </c>
      <c r="B138" s="55" t="s">
        <v>21</v>
      </c>
      <c r="C138" s="55" t="s">
        <v>149</v>
      </c>
      <c r="D138" s="56">
        <f t="shared" si="10"/>
        <v>2494.145</v>
      </c>
      <c r="E138" s="57">
        <f t="shared" si="11"/>
        <v>2276.21</v>
      </c>
      <c r="F138" s="56">
        <f t="shared" si="12"/>
        <v>1995.316</v>
      </c>
      <c r="G138" s="56">
        <f t="shared" si="13"/>
        <v>1820.968</v>
      </c>
      <c r="H138" s="58">
        <v>5</v>
      </c>
      <c r="I138" s="58">
        <v>925</v>
      </c>
      <c r="J138" s="58">
        <v>570</v>
      </c>
      <c r="K138" s="59">
        <v>0.4843</v>
      </c>
    </row>
    <row r="139" spans="1:11" s="53" customFormat="1" ht="12.75">
      <c r="A139" s="54">
        <v>6</v>
      </c>
      <c r="B139" s="55" t="s">
        <v>21</v>
      </c>
      <c r="C139" s="55" t="s">
        <v>150</v>
      </c>
      <c r="D139" s="56">
        <f t="shared" si="10"/>
        <v>11127.605</v>
      </c>
      <c r="E139" s="57">
        <f t="shared" si="11"/>
        <v>10155.289999999999</v>
      </c>
      <c r="F139" s="56">
        <f t="shared" si="12"/>
        <v>8902.084</v>
      </c>
      <c r="G139" s="56">
        <f t="shared" si="13"/>
        <v>8124.232</v>
      </c>
      <c r="H139" s="58">
        <v>24</v>
      </c>
      <c r="I139" s="58">
        <v>535</v>
      </c>
      <c r="J139" s="58">
        <v>450</v>
      </c>
      <c r="K139" s="59">
        <v>2.1607</v>
      </c>
    </row>
    <row r="140" spans="1:11" s="53" customFormat="1" ht="12.75">
      <c r="A140" s="54">
        <v>6</v>
      </c>
      <c r="B140" s="55" t="s">
        <v>21</v>
      </c>
      <c r="C140" s="55" t="s">
        <v>151</v>
      </c>
      <c r="D140" s="56">
        <f aca="true" t="shared" si="14" ref="D140:D171">5150*K140</f>
        <v>6221.2</v>
      </c>
      <c r="E140" s="57">
        <f aca="true" t="shared" si="15" ref="E140:E171">4700*K140</f>
        <v>5677.599999999999</v>
      </c>
      <c r="F140" s="56">
        <f t="shared" si="12"/>
        <v>4976.96</v>
      </c>
      <c r="G140" s="56">
        <f t="shared" si="13"/>
        <v>4542.08</v>
      </c>
      <c r="H140" s="58">
        <v>11</v>
      </c>
      <c r="I140" s="58">
        <v>520</v>
      </c>
      <c r="J140" s="58">
        <v>430</v>
      </c>
      <c r="K140" s="59">
        <v>1.208</v>
      </c>
    </row>
    <row r="141" spans="1:11" s="53" customFormat="1" ht="12.75">
      <c r="A141" s="54">
        <v>6</v>
      </c>
      <c r="B141" s="55" t="s">
        <v>21</v>
      </c>
      <c r="C141" s="55" t="s">
        <v>152</v>
      </c>
      <c r="D141" s="56">
        <f t="shared" si="14"/>
        <v>6824.264999999999</v>
      </c>
      <c r="E141" s="57">
        <f t="shared" si="15"/>
        <v>6227.969999999999</v>
      </c>
      <c r="F141" s="56">
        <f t="shared" si="12"/>
        <v>5459.412</v>
      </c>
      <c r="G141" s="56">
        <f t="shared" si="13"/>
        <v>4982.376</v>
      </c>
      <c r="H141" s="58">
        <v>17</v>
      </c>
      <c r="I141" s="58">
        <v>447</v>
      </c>
      <c r="J141" s="58">
        <v>438</v>
      </c>
      <c r="K141" s="59">
        <v>1.3251</v>
      </c>
    </row>
    <row r="142" spans="1:11" s="53" customFormat="1" ht="12.75">
      <c r="A142" s="54">
        <v>6</v>
      </c>
      <c r="B142" s="55" t="s">
        <v>21</v>
      </c>
      <c r="C142" s="55" t="s">
        <v>153</v>
      </c>
      <c r="D142" s="56">
        <f t="shared" si="14"/>
        <v>3859.925</v>
      </c>
      <c r="E142" s="57">
        <f t="shared" si="15"/>
        <v>3522.65</v>
      </c>
      <c r="F142" s="56">
        <f t="shared" si="12"/>
        <v>3087.9400000000005</v>
      </c>
      <c r="G142" s="56">
        <f t="shared" si="13"/>
        <v>2818.1200000000003</v>
      </c>
      <c r="H142" s="58">
        <v>8</v>
      </c>
      <c r="I142" s="58">
        <v>480</v>
      </c>
      <c r="J142" s="58">
        <v>360</v>
      </c>
      <c r="K142" s="59">
        <v>0.7495</v>
      </c>
    </row>
    <row r="143" spans="1:11" s="53" customFormat="1" ht="12.75">
      <c r="A143" s="54">
        <v>3</v>
      </c>
      <c r="B143" s="55" t="s">
        <v>21</v>
      </c>
      <c r="C143" s="55" t="s">
        <v>154</v>
      </c>
      <c r="D143" s="56">
        <f t="shared" si="14"/>
        <v>5099.53</v>
      </c>
      <c r="E143" s="57">
        <f t="shared" si="15"/>
        <v>4653.94</v>
      </c>
      <c r="F143" s="56">
        <f t="shared" si="12"/>
        <v>4079.624</v>
      </c>
      <c r="G143" s="56">
        <f t="shared" si="13"/>
        <v>3723.152</v>
      </c>
      <c r="H143" s="58">
        <v>21</v>
      </c>
      <c r="I143" s="58">
        <v>279</v>
      </c>
      <c r="J143" s="58">
        <v>383</v>
      </c>
      <c r="K143" s="59">
        <v>0.9902</v>
      </c>
    </row>
    <row r="144" spans="1:11" s="53" customFormat="1" ht="12.75">
      <c r="A144" s="54">
        <v>3</v>
      </c>
      <c r="B144" s="55" t="s">
        <v>21</v>
      </c>
      <c r="C144" s="55" t="s">
        <v>155</v>
      </c>
      <c r="D144" s="56">
        <f t="shared" si="14"/>
        <v>2980.8199999999997</v>
      </c>
      <c r="E144" s="57">
        <f t="shared" si="15"/>
        <v>2720.36</v>
      </c>
      <c r="F144" s="56">
        <f t="shared" si="12"/>
        <v>2384.656</v>
      </c>
      <c r="G144" s="56">
        <f t="shared" si="13"/>
        <v>2176.288</v>
      </c>
      <c r="H144" s="58">
        <v>11</v>
      </c>
      <c r="I144" s="58">
        <v>540</v>
      </c>
      <c r="J144" s="58">
        <v>379</v>
      </c>
      <c r="K144" s="59">
        <v>0.5788</v>
      </c>
    </row>
    <row r="145" spans="1:11" s="53" customFormat="1" ht="12.75">
      <c r="A145" s="54">
        <v>6</v>
      </c>
      <c r="B145" s="55" t="s">
        <v>21</v>
      </c>
      <c r="C145" s="55" t="s">
        <v>156</v>
      </c>
      <c r="D145" s="56">
        <f t="shared" si="14"/>
        <v>14064.65</v>
      </c>
      <c r="E145" s="57">
        <f t="shared" si="15"/>
        <v>12835.699999999999</v>
      </c>
      <c r="F145" s="56">
        <f t="shared" si="12"/>
        <v>11251.720000000001</v>
      </c>
      <c r="G145" s="56">
        <f t="shared" si="13"/>
        <v>10268.56</v>
      </c>
      <c r="H145" s="58">
        <v>45</v>
      </c>
      <c r="I145" s="58">
        <v>593</v>
      </c>
      <c r="J145" s="58">
        <v>472</v>
      </c>
      <c r="K145" s="59">
        <v>2.731</v>
      </c>
    </row>
    <row r="146" spans="1:11" s="53" customFormat="1" ht="12.75">
      <c r="A146" s="54">
        <v>6</v>
      </c>
      <c r="B146" s="55" t="s">
        <v>21</v>
      </c>
      <c r="C146" s="55" t="s">
        <v>157</v>
      </c>
      <c r="D146" s="56">
        <f t="shared" si="14"/>
        <v>5612.47</v>
      </c>
      <c r="E146" s="57">
        <f t="shared" si="15"/>
        <v>5122.06</v>
      </c>
      <c r="F146" s="56">
        <f t="shared" si="12"/>
        <v>4489.976000000001</v>
      </c>
      <c r="G146" s="56">
        <f t="shared" si="13"/>
        <v>4097.648</v>
      </c>
      <c r="H146" s="58">
        <v>33</v>
      </c>
      <c r="I146" s="58">
        <v>379</v>
      </c>
      <c r="J146" s="58">
        <v>413</v>
      </c>
      <c r="K146" s="59">
        <v>1.0898</v>
      </c>
    </row>
    <row r="147" spans="1:11" s="53" customFormat="1" ht="12.75">
      <c r="A147" s="54">
        <v>6</v>
      </c>
      <c r="B147" s="55" t="s">
        <v>23</v>
      </c>
      <c r="C147" s="55" t="s">
        <v>158</v>
      </c>
      <c r="D147" s="56">
        <f t="shared" si="14"/>
        <v>6689.849999999999</v>
      </c>
      <c r="E147" s="57">
        <f t="shared" si="15"/>
        <v>6105.299999999999</v>
      </c>
      <c r="F147" s="56">
        <v>234</v>
      </c>
      <c r="G147" s="56">
        <v>234</v>
      </c>
      <c r="H147" s="58">
        <v>33</v>
      </c>
      <c r="I147" s="58">
        <v>466</v>
      </c>
      <c r="J147" s="58">
        <v>460</v>
      </c>
      <c r="K147" s="59">
        <v>1.299</v>
      </c>
    </row>
    <row r="148" spans="1:11" s="53" customFormat="1" ht="12.75">
      <c r="A148" s="54">
        <v>6</v>
      </c>
      <c r="B148" s="55" t="s">
        <v>23</v>
      </c>
      <c r="C148" s="55" t="s">
        <v>159</v>
      </c>
      <c r="D148" s="56">
        <f t="shared" si="14"/>
        <v>3268.19</v>
      </c>
      <c r="E148" s="57">
        <f t="shared" si="15"/>
        <v>2982.6200000000003</v>
      </c>
      <c r="F148" s="56">
        <v>234</v>
      </c>
      <c r="G148" s="56">
        <v>234</v>
      </c>
      <c r="H148" s="58">
        <v>24</v>
      </c>
      <c r="I148" s="58">
        <v>376</v>
      </c>
      <c r="J148" s="58">
        <v>421</v>
      </c>
      <c r="K148" s="59">
        <v>0.6346</v>
      </c>
    </row>
    <row r="149" spans="1:11" s="53" customFormat="1" ht="12.75">
      <c r="A149" s="54">
        <v>6</v>
      </c>
      <c r="B149" s="55" t="s">
        <v>23</v>
      </c>
      <c r="C149" s="55" t="s">
        <v>160</v>
      </c>
      <c r="D149" s="56">
        <f t="shared" si="14"/>
        <v>5043.91</v>
      </c>
      <c r="E149" s="57">
        <f t="shared" si="15"/>
        <v>4603.18</v>
      </c>
      <c r="F149" s="56">
        <v>234</v>
      </c>
      <c r="G149" s="56">
        <v>234</v>
      </c>
      <c r="H149" s="58">
        <v>24</v>
      </c>
      <c r="I149" s="58">
        <v>449</v>
      </c>
      <c r="J149" s="58">
        <v>410</v>
      </c>
      <c r="K149" s="59">
        <v>0.9794</v>
      </c>
    </row>
    <row r="150" spans="1:11" s="53" customFormat="1" ht="12.75">
      <c r="A150" s="54">
        <v>6</v>
      </c>
      <c r="B150" s="55" t="s">
        <v>23</v>
      </c>
      <c r="C150" s="55" t="s">
        <v>161</v>
      </c>
      <c r="D150" s="56">
        <f t="shared" si="14"/>
        <v>2835.5899999999997</v>
      </c>
      <c r="E150" s="57">
        <f t="shared" si="15"/>
        <v>2587.8199999999997</v>
      </c>
      <c r="F150" s="56">
        <v>234</v>
      </c>
      <c r="G150" s="56">
        <v>234</v>
      </c>
      <c r="H150" s="58">
        <v>19</v>
      </c>
      <c r="I150" s="58">
        <v>365</v>
      </c>
      <c r="J150" s="58">
        <v>373</v>
      </c>
      <c r="K150" s="59">
        <v>0.5506</v>
      </c>
    </row>
    <row r="151" spans="1:11" s="53" customFormat="1" ht="12.75">
      <c r="A151" s="54">
        <v>6</v>
      </c>
      <c r="B151" s="55" t="s">
        <v>23</v>
      </c>
      <c r="C151" s="55" t="s">
        <v>162</v>
      </c>
      <c r="D151" s="56">
        <f t="shared" si="14"/>
        <v>5320.464999999999</v>
      </c>
      <c r="E151" s="57">
        <f t="shared" si="15"/>
        <v>4855.57</v>
      </c>
      <c r="F151" s="56">
        <v>234</v>
      </c>
      <c r="G151" s="56">
        <v>234</v>
      </c>
      <c r="H151" s="58">
        <v>24</v>
      </c>
      <c r="I151" s="58">
        <v>460</v>
      </c>
      <c r="J151" s="58">
        <v>416</v>
      </c>
      <c r="K151" s="59">
        <v>1.0331</v>
      </c>
    </row>
    <row r="152" spans="1:11" s="53" customFormat="1" ht="12.75">
      <c r="A152" s="54">
        <v>6</v>
      </c>
      <c r="B152" s="55" t="s">
        <v>23</v>
      </c>
      <c r="C152" s="55" t="s">
        <v>163</v>
      </c>
      <c r="D152" s="56">
        <f t="shared" si="14"/>
        <v>4084.465</v>
      </c>
      <c r="E152" s="57">
        <f t="shared" si="15"/>
        <v>3727.57</v>
      </c>
      <c r="F152" s="56">
        <v>234</v>
      </c>
      <c r="G152" s="56">
        <v>234</v>
      </c>
      <c r="H152" s="58">
        <v>21</v>
      </c>
      <c r="I152" s="58">
        <v>369</v>
      </c>
      <c r="J152" s="58">
        <v>358</v>
      </c>
      <c r="K152" s="59">
        <v>0.7931</v>
      </c>
    </row>
    <row r="153" spans="1:11" s="53" customFormat="1" ht="12.75">
      <c r="A153" s="54">
        <v>6</v>
      </c>
      <c r="B153" s="55" t="s">
        <v>23</v>
      </c>
      <c r="C153" s="55" t="s">
        <v>164</v>
      </c>
      <c r="D153" s="56">
        <f t="shared" si="14"/>
        <v>2945.7999999999997</v>
      </c>
      <c r="E153" s="57">
        <f t="shared" si="15"/>
        <v>2688.3999999999996</v>
      </c>
      <c r="F153" s="56">
        <v>234</v>
      </c>
      <c r="G153" s="56">
        <v>234</v>
      </c>
      <c r="H153" s="58">
        <v>17</v>
      </c>
      <c r="I153" s="58">
        <v>352</v>
      </c>
      <c r="J153" s="58">
        <v>264</v>
      </c>
      <c r="K153" s="59">
        <v>0.572</v>
      </c>
    </row>
    <row r="154" spans="1:11" s="53" customFormat="1" ht="12.75">
      <c r="A154" s="54">
        <v>6</v>
      </c>
      <c r="B154" s="55" t="s">
        <v>23</v>
      </c>
      <c r="C154" s="55" t="s">
        <v>165</v>
      </c>
      <c r="D154" s="56">
        <f t="shared" si="14"/>
        <v>5687.66</v>
      </c>
      <c r="E154" s="57">
        <f t="shared" si="15"/>
        <v>5190.68</v>
      </c>
      <c r="F154" s="56">
        <v>234</v>
      </c>
      <c r="G154" s="56">
        <v>234</v>
      </c>
      <c r="H154" s="58">
        <v>28</v>
      </c>
      <c r="I154" s="58">
        <v>430</v>
      </c>
      <c r="J154" s="58">
        <v>406</v>
      </c>
      <c r="K154" s="59">
        <v>1.1044</v>
      </c>
    </row>
    <row r="155" spans="1:11" s="53" customFormat="1" ht="12.75">
      <c r="A155" s="54">
        <v>6</v>
      </c>
      <c r="B155" s="55" t="s">
        <v>23</v>
      </c>
      <c r="C155" s="55" t="s">
        <v>166</v>
      </c>
      <c r="D155" s="56">
        <f t="shared" si="14"/>
        <v>4778.6849999999995</v>
      </c>
      <c r="E155" s="57">
        <f t="shared" si="15"/>
        <v>4361.13</v>
      </c>
      <c r="F155" s="56">
        <v>234</v>
      </c>
      <c r="G155" s="56">
        <v>234</v>
      </c>
      <c r="H155" s="58">
        <v>25</v>
      </c>
      <c r="I155" s="58">
        <v>380</v>
      </c>
      <c r="J155" s="58">
        <v>415</v>
      </c>
      <c r="K155" s="59">
        <v>0.9279</v>
      </c>
    </row>
    <row r="156" spans="1:11" s="53" customFormat="1" ht="12.75">
      <c r="A156" s="54">
        <v>6</v>
      </c>
      <c r="B156" s="55" t="s">
        <v>23</v>
      </c>
      <c r="C156" s="55" t="s">
        <v>167</v>
      </c>
      <c r="D156" s="56">
        <f t="shared" si="14"/>
        <v>2578.605</v>
      </c>
      <c r="E156" s="57">
        <f t="shared" si="15"/>
        <v>2353.29</v>
      </c>
      <c r="F156" s="56">
        <v>234</v>
      </c>
      <c r="G156" s="56">
        <v>234</v>
      </c>
      <c r="H156" s="58">
        <v>16</v>
      </c>
      <c r="I156" s="58">
        <v>351</v>
      </c>
      <c r="J156" s="58">
        <v>263</v>
      </c>
      <c r="K156" s="59">
        <v>0.5007</v>
      </c>
    </row>
    <row r="157" spans="1:11" s="53" customFormat="1" ht="12.75">
      <c r="A157" s="60">
        <v>6</v>
      </c>
      <c r="B157" s="61" t="s">
        <v>23</v>
      </c>
      <c r="C157" s="61" t="s">
        <v>168</v>
      </c>
      <c r="D157" s="56">
        <f t="shared" si="14"/>
        <v>3976.315</v>
      </c>
      <c r="E157" s="57">
        <f t="shared" si="15"/>
        <v>3628.87</v>
      </c>
      <c r="F157" s="56">
        <v>234</v>
      </c>
      <c r="G157" s="56">
        <v>234</v>
      </c>
      <c r="H157" s="58">
        <v>22</v>
      </c>
      <c r="I157" s="58">
        <v>388</v>
      </c>
      <c r="J157" s="58">
        <v>291</v>
      </c>
      <c r="K157" s="58">
        <v>0.7721</v>
      </c>
    </row>
    <row r="158" spans="1:11" s="53" customFormat="1" ht="12.75">
      <c r="A158" s="60">
        <v>6</v>
      </c>
      <c r="B158" s="61" t="s">
        <v>23</v>
      </c>
      <c r="C158" s="61" t="s">
        <v>169</v>
      </c>
      <c r="D158" s="56">
        <f t="shared" si="14"/>
        <v>2727.4399999999996</v>
      </c>
      <c r="E158" s="57">
        <f t="shared" si="15"/>
        <v>2489.12</v>
      </c>
      <c r="F158" s="56">
        <v>234</v>
      </c>
      <c r="G158" s="56">
        <v>234</v>
      </c>
      <c r="H158" s="58">
        <v>16</v>
      </c>
      <c r="I158" s="58">
        <v>384</v>
      </c>
      <c r="J158" s="58">
        <v>288</v>
      </c>
      <c r="K158" s="58">
        <v>0.5296</v>
      </c>
    </row>
    <row r="159" spans="1:11" s="53" customFormat="1" ht="12.75">
      <c r="A159" s="60">
        <v>6</v>
      </c>
      <c r="B159" s="61" t="s">
        <v>23</v>
      </c>
      <c r="C159" s="61" t="s">
        <v>170</v>
      </c>
      <c r="D159" s="56">
        <f t="shared" si="14"/>
        <v>2896.875</v>
      </c>
      <c r="E159" s="57">
        <f t="shared" si="15"/>
        <v>2643.75</v>
      </c>
      <c r="F159" s="56">
        <v>234</v>
      </c>
      <c r="G159" s="56">
        <v>234</v>
      </c>
      <c r="H159" s="58">
        <v>7</v>
      </c>
      <c r="I159" s="58">
        <v>441</v>
      </c>
      <c r="J159" s="58">
        <v>465</v>
      </c>
      <c r="K159" s="58">
        <v>0.5625</v>
      </c>
    </row>
    <row r="160" spans="1:11" s="53" customFormat="1" ht="12.75">
      <c r="A160" s="54">
        <v>3</v>
      </c>
      <c r="B160" s="55" t="s">
        <v>23</v>
      </c>
      <c r="C160" s="55" t="s">
        <v>171</v>
      </c>
      <c r="D160" s="56">
        <f t="shared" si="14"/>
        <v>4044.81</v>
      </c>
      <c r="E160" s="57">
        <f t="shared" si="15"/>
        <v>3691.38</v>
      </c>
      <c r="F160" s="56">
        <v>234</v>
      </c>
      <c r="G160" s="56">
        <v>234</v>
      </c>
      <c r="H160" s="58">
        <v>16</v>
      </c>
      <c r="I160" s="58">
        <v>474</v>
      </c>
      <c r="J160" s="58">
        <v>459</v>
      </c>
      <c r="K160" s="59">
        <v>0.7854</v>
      </c>
    </row>
    <row r="161" spans="1:11" s="53" customFormat="1" ht="12.75">
      <c r="A161" s="54">
        <v>3</v>
      </c>
      <c r="B161" s="55" t="s">
        <v>23</v>
      </c>
      <c r="C161" s="55" t="s">
        <v>172</v>
      </c>
      <c r="D161" s="56">
        <f t="shared" si="14"/>
        <v>2149.61</v>
      </c>
      <c r="E161" s="57">
        <f t="shared" si="15"/>
        <v>1961.78</v>
      </c>
      <c r="F161" s="56">
        <v>234</v>
      </c>
      <c r="G161" s="56">
        <v>234</v>
      </c>
      <c r="H161" s="58">
        <v>10</v>
      </c>
      <c r="I161" s="58">
        <v>467</v>
      </c>
      <c r="J161" s="58">
        <v>493</v>
      </c>
      <c r="K161" s="59">
        <v>0.4174</v>
      </c>
    </row>
    <row r="162" spans="1:11" s="53" customFormat="1" ht="12.75">
      <c r="A162" s="54">
        <v>3</v>
      </c>
      <c r="B162" s="55" t="s">
        <v>23</v>
      </c>
      <c r="C162" s="55" t="s">
        <v>173</v>
      </c>
      <c r="D162" s="56">
        <f t="shared" si="14"/>
        <v>2909.7499999999995</v>
      </c>
      <c r="E162" s="57">
        <f t="shared" si="15"/>
        <v>2655.4999999999995</v>
      </c>
      <c r="F162" s="56">
        <v>234</v>
      </c>
      <c r="G162" s="56">
        <v>234</v>
      </c>
      <c r="H162" s="58">
        <v>7</v>
      </c>
      <c r="I162" s="58">
        <v>767</v>
      </c>
      <c r="J162" s="58">
        <v>491</v>
      </c>
      <c r="K162" s="59">
        <v>0.565</v>
      </c>
    </row>
    <row r="163" spans="1:11" s="53" customFormat="1" ht="12.75">
      <c r="A163" s="54">
        <v>6</v>
      </c>
      <c r="B163" s="55" t="s">
        <v>23</v>
      </c>
      <c r="C163" s="55" t="s">
        <v>174</v>
      </c>
      <c r="D163" s="56">
        <f t="shared" si="14"/>
        <v>5135.065</v>
      </c>
      <c r="E163" s="57">
        <f t="shared" si="15"/>
        <v>4686.37</v>
      </c>
      <c r="F163" s="56">
        <v>234</v>
      </c>
      <c r="G163" s="56">
        <v>234</v>
      </c>
      <c r="H163" s="58">
        <v>24</v>
      </c>
      <c r="I163" s="58">
        <v>501</v>
      </c>
      <c r="J163" s="58">
        <v>423</v>
      </c>
      <c r="K163" s="59">
        <v>0.9971</v>
      </c>
    </row>
    <row r="164" spans="1:11" s="53" customFormat="1" ht="12.75">
      <c r="A164" s="54">
        <v>6</v>
      </c>
      <c r="B164" s="55" t="s">
        <v>23</v>
      </c>
      <c r="C164" s="55" t="s">
        <v>175</v>
      </c>
      <c r="D164" s="56">
        <f t="shared" si="14"/>
        <v>2474.06</v>
      </c>
      <c r="E164" s="57">
        <f t="shared" si="15"/>
        <v>2257.88</v>
      </c>
      <c r="F164" s="56">
        <v>234</v>
      </c>
      <c r="G164" s="56">
        <v>234</v>
      </c>
      <c r="H164" s="58">
        <v>17</v>
      </c>
      <c r="I164" s="58">
        <v>408</v>
      </c>
      <c r="J164" s="58">
        <v>416</v>
      </c>
      <c r="K164" s="59">
        <v>0.4804</v>
      </c>
    </row>
    <row r="165" spans="1:11" s="53" customFormat="1" ht="12.75">
      <c r="A165" s="54">
        <v>6</v>
      </c>
      <c r="B165" s="55" t="s">
        <v>23</v>
      </c>
      <c r="C165" s="55" t="s">
        <v>176</v>
      </c>
      <c r="D165" s="56">
        <f t="shared" si="14"/>
        <v>3499.94</v>
      </c>
      <c r="E165" s="57">
        <f t="shared" si="15"/>
        <v>3194.12</v>
      </c>
      <c r="F165" s="56">
        <v>234</v>
      </c>
      <c r="G165" s="56">
        <v>234</v>
      </c>
      <c r="H165" s="58">
        <v>10</v>
      </c>
      <c r="I165" s="58">
        <v>524</v>
      </c>
      <c r="J165" s="58">
        <v>472</v>
      </c>
      <c r="K165" s="59">
        <v>0.6796</v>
      </c>
    </row>
    <row r="166" spans="1:11" s="53" customFormat="1" ht="12.75">
      <c r="A166" s="54">
        <v>7</v>
      </c>
      <c r="B166" s="55" t="s">
        <v>21</v>
      </c>
      <c r="C166" s="55" t="s">
        <v>177</v>
      </c>
      <c r="D166" s="56">
        <f t="shared" si="14"/>
        <v>12038.640000000001</v>
      </c>
      <c r="E166" s="57">
        <f t="shared" si="15"/>
        <v>10986.720000000001</v>
      </c>
      <c r="F166" s="56">
        <f>0.8*D166</f>
        <v>9630.912000000002</v>
      </c>
      <c r="G166" s="56">
        <f>0.8*E166</f>
        <v>8789.376000000002</v>
      </c>
      <c r="H166" s="58">
        <v>49</v>
      </c>
      <c r="I166" s="58">
        <v>430</v>
      </c>
      <c r="J166" s="58">
        <v>322</v>
      </c>
      <c r="K166" s="59">
        <v>2.3376</v>
      </c>
    </row>
    <row r="167" spans="1:11" s="53" customFormat="1" ht="12.75">
      <c r="A167" s="54">
        <v>7</v>
      </c>
      <c r="B167" s="55" t="s">
        <v>21</v>
      </c>
      <c r="C167" s="55" t="s">
        <v>178</v>
      </c>
      <c r="D167" s="56">
        <f t="shared" si="14"/>
        <v>14010.574999999999</v>
      </c>
      <c r="E167" s="57">
        <f t="shared" si="15"/>
        <v>12786.35</v>
      </c>
      <c r="F167" s="56">
        <f>0.8*D167</f>
        <v>11208.46</v>
      </c>
      <c r="G167" s="56">
        <f>0.8*E167</f>
        <v>10229.080000000002</v>
      </c>
      <c r="H167" s="58">
        <v>43</v>
      </c>
      <c r="I167" s="58">
        <v>436</v>
      </c>
      <c r="J167" s="58">
        <v>543</v>
      </c>
      <c r="K167" s="59">
        <v>2.7205</v>
      </c>
    </row>
    <row r="168" spans="1:11" s="53" customFormat="1" ht="12.75">
      <c r="A168" s="54">
        <v>7</v>
      </c>
      <c r="B168" s="55" t="s">
        <v>23</v>
      </c>
      <c r="C168" s="55" t="s">
        <v>179</v>
      </c>
      <c r="D168" s="56">
        <f t="shared" si="14"/>
        <v>6692.9400000000005</v>
      </c>
      <c r="E168" s="57">
        <f t="shared" si="15"/>
        <v>6108.120000000001</v>
      </c>
      <c r="F168" s="56">
        <v>234</v>
      </c>
      <c r="G168" s="56">
        <v>234</v>
      </c>
      <c r="H168" s="58">
        <v>28</v>
      </c>
      <c r="I168" s="58">
        <v>527</v>
      </c>
      <c r="J168" s="58">
        <v>481</v>
      </c>
      <c r="K168" s="59">
        <v>1.2996</v>
      </c>
    </row>
    <row r="169" spans="1:11" s="53" customFormat="1" ht="12.75">
      <c r="A169" s="54">
        <v>7</v>
      </c>
      <c r="B169" s="55" t="s">
        <v>23</v>
      </c>
      <c r="C169" s="55" t="s">
        <v>180</v>
      </c>
      <c r="D169" s="56">
        <f t="shared" si="14"/>
        <v>6261.37</v>
      </c>
      <c r="E169" s="57">
        <f t="shared" si="15"/>
        <v>5714.26</v>
      </c>
      <c r="F169" s="56">
        <v>234</v>
      </c>
      <c r="G169" s="56">
        <v>234</v>
      </c>
      <c r="H169" s="58">
        <v>30</v>
      </c>
      <c r="I169" s="58">
        <v>446</v>
      </c>
      <c r="J169" s="58">
        <v>424</v>
      </c>
      <c r="K169" s="59">
        <v>1.2158</v>
      </c>
    </row>
    <row r="170" spans="1:11" s="53" customFormat="1" ht="12.75">
      <c r="A170" s="54">
        <v>7</v>
      </c>
      <c r="B170" s="55" t="s">
        <v>23</v>
      </c>
      <c r="C170" s="55" t="s">
        <v>181</v>
      </c>
      <c r="D170" s="56">
        <f t="shared" si="14"/>
        <v>5746.37</v>
      </c>
      <c r="E170" s="57">
        <f t="shared" si="15"/>
        <v>5244.259999999999</v>
      </c>
      <c r="F170" s="56">
        <v>234</v>
      </c>
      <c r="G170" s="56">
        <v>234</v>
      </c>
      <c r="H170" s="58">
        <v>26</v>
      </c>
      <c r="I170" s="58">
        <v>396</v>
      </c>
      <c r="J170" s="58">
        <v>394</v>
      </c>
      <c r="K170" s="59">
        <v>1.1158</v>
      </c>
    </row>
    <row r="171" spans="1:11" s="53" customFormat="1" ht="12.75">
      <c r="A171" s="54">
        <v>7</v>
      </c>
      <c r="B171" s="55" t="s">
        <v>23</v>
      </c>
      <c r="C171" s="55" t="s">
        <v>182</v>
      </c>
      <c r="D171" s="56">
        <f t="shared" si="14"/>
        <v>6308.235000000001</v>
      </c>
      <c r="E171" s="57">
        <f t="shared" si="15"/>
        <v>5757.030000000001</v>
      </c>
      <c r="F171" s="56">
        <v>234</v>
      </c>
      <c r="G171" s="56">
        <v>234</v>
      </c>
      <c r="H171" s="58">
        <v>30</v>
      </c>
      <c r="I171" s="58">
        <v>530</v>
      </c>
      <c r="J171" s="58">
        <v>469</v>
      </c>
      <c r="K171" s="59">
        <v>1.2249</v>
      </c>
    </row>
    <row r="172" spans="1:11" s="53" customFormat="1" ht="12.75">
      <c r="A172" s="54">
        <v>7</v>
      </c>
      <c r="B172" s="55" t="s">
        <v>23</v>
      </c>
      <c r="C172" s="55" t="s">
        <v>183</v>
      </c>
      <c r="D172" s="56">
        <f aca="true" t="shared" si="16" ref="D172:D203">5150*K172</f>
        <v>3148.1949999999997</v>
      </c>
      <c r="E172" s="57">
        <f aca="true" t="shared" si="17" ref="E172:E203">4700*K172</f>
        <v>2873.1099999999997</v>
      </c>
      <c r="F172" s="56">
        <v>234</v>
      </c>
      <c r="G172" s="56">
        <v>234</v>
      </c>
      <c r="H172" s="58">
        <v>18</v>
      </c>
      <c r="I172" s="58">
        <v>392</v>
      </c>
      <c r="J172" s="58">
        <v>422</v>
      </c>
      <c r="K172" s="59">
        <v>0.6113</v>
      </c>
    </row>
    <row r="173" spans="1:11" s="53" customFormat="1" ht="12.75">
      <c r="A173" s="54">
        <v>7</v>
      </c>
      <c r="B173" s="55" t="s">
        <v>23</v>
      </c>
      <c r="C173" s="55" t="s">
        <v>184</v>
      </c>
      <c r="D173" s="56">
        <f t="shared" si="16"/>
        <v>5054.21</v>
      </c>
      <c r="E173" s="57">
        <f t="shared" si="17"/>
        <v>4612.58</v>
      </c>
      <c r="F173" s="56">
        <v>234</v>
      </c>
      <c r="G173" s="56">
        <v>234</v>
      </c>
      <c r="H173" s="58">
        <v>26</v>
      </c>
      <c r="I173" s="58">
        <v>404</v>
      </c>
      <c r="J173" s="58">
        <v>377</v>
      </c>
      <c r="K173" s="59">
        <v>0.9814</v>
      </c>
    </row>
    <row r="174" spans="1:11" s="53" customFormat="1" ht="12.75">
      <c r="A174" s="60">
        <v>7</v>
      </c>
      <c r="B174" s="61" t="s">
        <v>23</v>
      </c>
      <c r="C174" s="61" t="s">
        <v>185</v>
      </c>
      <c r="D174" s="56">
        <f t="shared" si="16"/>
        <v>2865.46</v>
      </c>
      <c r="E174" s="57">
        <f t="shared" si="17"/>
        <v>2615.08</v>
      </c>
      <c r="F174" s="56">
        <v>234</v>
      </c>
      <c r="G174" s="56">
        <v>234</v>
      </c>
      <c r="H174" s="58">
        <v>19</v>
      </c>
      <c r="I174" s="58">
        <v>388</v>
      </c>
      <c r="J174" s="58">
        <v>303</v>
      </c>
      <c r="K174" s="58">
        <v>0.5564</v>
      </c>
    </row>
    <row r="175" spans="1:11" s="53" customFormat="1" ht="12.75">
      <c r="A175" s="54">
        <v>8</v>
      </c>
      <c r="B175" s="55" t="s">
        <v>21</v>
      </c>
      <c r="C175" s="55" t="s">
        <v>186</v>
      </c>
      <c r="D175" s="56">
        <f t="shared" si="16"/>
        <v>10520.935</v>
      </c>
      <c r="E175" s="57">
        <f t="shared" si="17"/>
        <v>9601.63</v>
      </c>
      <c r="F175" s="56">
        <f aca="true" t="shared" si="18" ref="F175:F192">0.8*D175</f>
        <v>8416.748</v>
      </c>
      <c r="G175" s="56">
        <f aca="true" t="shared" si="19" ref="G175:G192">0.8*E175</f>
        <v>7681.304</v>
      </c>
      <c r="H175" s="58">
        <v>29</v>
      </c>
      <c r="I175" s="58">
        <v>531</v>
      </c>
      <c r="J175" s="58">
        <v>601</v>
      </c>
      <c r="K175" s="59">
        <v>2.0429</v>
      </c>
    </row>
    <row r="176" spans="1:11" s="53" customFormat="1" ht="12.75">
      <c r="A176" s="54">
        <v>8</v>
      </c>
      <c r="B176" s="55" t="s">
        <v>21</v>
      </c>
      <c r="C176" s="55" t="s">
        <v>187</v>
      </c>
      <c r="D176" s="56">
        <f t="shared" si="16"/>
        <v>7305.790000000001</v>
      </c>
      <c r="E176" s="57">
        <f t="shared" si="17"/>
        <v>6667.42</v>
      </c>
      <c r="F176" s="56">
        <f t="shared" si="18"/>
        <v>5844.632000000001</v>
      </c>
      <c r="G176" s="56">
        <f t="shared" si="19"/>
        <v>5333.936000000001</v>
      </c>
      <c r="H176" s="58">
        <v>33</v>
      </c>
      <c r="I176" s="58">
        <v>468</v>
      </c>
      <c r="J176" s="58">
        <v>359</v>
      </c>
      <c r="K176" s="59">
        <v>1.4186</v>
      </c>
    </row>
    <row r="177" spans="1:11" s="53" customFormat="1" ht="12.75">
      <c r="A177" s="54">
        <v>8</v>
      </c>
      <c r="B177" s="55" t="s">
        <v>21</v>
      </c>
      <c r="C177" s="55" t="s">
        <v>188</v>
      </c>
      <c r="D177" s="56">
        <f t="shared" si="16"/>
        <v>4612.34</v>
      </c>
      <c r="E177" s="57">
        <f t="shared" si="17"/>
        <v>4209.32</v>
      </c>
      <c r="F177" s="56">
        <f t="shared" si="18"/>
        <v>3689.8720000000003</v>
      </c>
      <c r="G177" s="56">
        <f t="shared" si="19"/>
        <v>3367.456</v>
      </c>
      <c r="H177" s="58">
        <v>19</v>
      </c>
      <c r="I177" s="58">
        <v>424</v>
      </c>
      <c r="J177" s="58">
        <v>340</v>
      </c>
      <c r="K177" s="59">
        <v>0.8956</v>
      </c>
    </row>
    <row r="178" spans="1:11" s="53" customFormat="1" ht="12.75">
      <c r="A178" s="54">
        <v>8</v>
      </c>
      <c r="B178" s="55" t="s">
        <v>21</v>
      </c>
      <c r="C178" s="55" t="s">
        <v>189</v>
      </c>
      <c r="D178" s="56">
        <f t="shared" si="16"/>
        <v>4831.7300000000005</v>
      </c>
      <c r="E178" s="57">
        <f t="shared" si="17"/>
        <v>4409.54</v>
      </c>
      <c r="F178" s="56">
        <f t="shared" si="18"/>
        <v>3865.3840000000005</v>
      </c>
      <c r="G178" s="56">
        <f t="shared" si="19"/>
        <v>3527.632</v>
      </c>
      <c r="H178" s="58">
        <v>20</v>
      </c>
      <c r="I178" s="58">
        <v>430</v>
      </c>
      <c r="J178" s="58">
        <v>395</v>
      </c>
      <c r="K178" s="59">
        <v>0.9382</v>
      </c>
    </row>
    <row r="179" spans="1:11" s="53" customFormat="1" ht="12.75">
      <c r="A179" s="54">
        <v>8</v>
      </c>
      <c r="B179" s="55" t="s">
        <v>21</v>
      </c>
      <c r="C179" s="55" t="s">
        <v>190</v>
      </c>
      <c r="D179" s="56">
        <f t="shared" si="16"/>
        <v>9181.42</v>
      </c>
      <c r="E179" s="57">
        <f t="shared" si="17"/>
        <v>8379.16</v>
      </c>
      <c r="F179" s="56">
        <f t="shared" si="18"/>
        <v>7345.136</v>
      </c>
      <c r="G179" s="56">
        <f t="shared" si="19"/>
        <v>6703.328</v>
      </c>
      <c r="H179" s="58">
        <v>25</v>
      </c>
      <c r="I179" s="58">
        <v>405</v>
      </c>
      <c r="J179" s="58">
        <v>372</v>
      </c>
      <c r="K179" s="59">
        <v>1.7828</v>
      </c>
    </row>
    <row r="180" spans="1:11" s="53" customFormat="1" ht="12.75">
      <c r="A180" s="54">
        <v>8</v>
      </c>
      <c r="B180" s="55" t="s">
        <v>21</v>
      </c>
      <c r="C180" s="55" t="s">
        <v>191</v>
      </c>
      <c r="D180" s="56">
        <f t="shared" si="16"/>
        <v>4915.16</v>
      </c>
      <c r="E180" s="57">
        <f t="shared" si="17"/>
        <v>4485.68</v>
      </c>
      <c r="F180" s="56">
        <f t="shared" si="18"/>
        <v>3932.128</v>
      </c>
      <c r="G180" s="56">
        <f t="shared" si="19"/>
        <v>3588.5440000000003</v>
      </c>
      <c r="H180" s="58">
        <v>15</v>
      </c>
      <c r="I180" s="58">
        <v>472</v>
      </c>
      <c r="J180" s="58">
        <v>354</v>
      </c>
      <c r="K180" s="59">
        <v>0.9544</v>
      </c>
    </row>
    <row r="181" spans="1:11" s="53" customFormat="1" ht="12.75">
      <c r="A181" s="54">
        <v>8</v>
      </c>
      <c r="B181" s="55" t="s">
        <v>21</v>
      </c>
      <c r="C181" s="55" t="s">
        <v>192</v>
      </c>
      <c r="D181" s="56">
        <f t="shared" si="16"/>
        <v>4164.805</v>
      </c>
      <c r="E181" s="57">
        <f t="shared" si="17"/>
        <v>3800.89</v>
      </c>
      <c r="F181" s="56">
        <f t="shared" si="18"/>
        <v>3331.8440000000005</v>
      </c>
      <c r="G181" s="56">
        <f t="shared" si="19"/>
        <v>3040.712</v>
      </c>
      <c r="H181" s="58">
        <v>17</v>
      </c>
      <c r="I181" s="58">
        <v>455</v>
      </c>
      <c r="J181" s="58">
        <v>381</v>
      </c>
      <c r="K181" s="59">
        <v>0.8087</v>
      </c>
    </row>
    <row r="182" spans="1:11" s="53" customFormat="1" ht="12.75">
      <c r="A182" s="54">
        <v>8</v>
      </c>
      <c r="B182" s="55" t="s">
        <v>21</v>
      </c>
      <c r="C182" s="55" t="s">
        <v>193</v>
      </c>
      <c r="D182" s="56">
        <f t="shared" si="16"/>
        <v>3367.07</v>
      </c>
      <c r="E182" s="57">
        <f t="shared" si="17"/>
        <v>3072.86</v>
      </c>
      <c r="F182" s="56">
        <f t="shared" si="18"/>
        <v>2693.6560000000004</v>
      </c>
      <c r="G182" s="56">
        <f t="shared" si="19"/>
        <v>2458.2880000000005</v>
      </c>
      <c r="H182" s="58">
        <v>12</v>
      </c>
      <c r="I182" s="58">
        <v>457</v>
      </c>
      <c r="J182" s="58">
        <v>363</v>
      </c>
      <c r="K182" s="59">
        <v>0.6538</v>
      </c>
    </row>
    <row r="183" spans="1:11" s="53" customFormat="1" ht="12.75">
      <c r="A183" s="54">
        <v>8</v>
      </c>
      <c r="B183" s="55" t="s">
        <v>21</v>
      </c>
      <c r="C183" s="55" t="s">
        <v>194</v>
      </c>
      <c r="D183" s="56">
        <f t="shared" si="16"/>
        <v>4229.18</v>
      </c>
      <c r="E183" s="57">
        <f t="shared" si="17"/>
        <v>3859.6400000000003</v>
      </c>
      <c r="F183" s="56">
        <f t="shared" si="18"/>
        <v>3383.3440000000005</v>
      </c>
      <c r="G183" s="56">
        <f t="shared" si="19"/>
        <v>3087.7120000000004</v>
      </c>
      <c r="H183" s="58">
        <v>13</v>
      </c>
      <c r="I183" s="58">
        <v>506</v>
      </c>
      <c r="J183" s="58">
        <v>440</v>
      </c>
      <c r="K183" s="59">
        <v>0.8212</v>
      </c>
    </row>
    <row r="184" spans="1:11" s="53" customFormat="1" ht="12.75">
      <c r="A184" s="54">
        <v>8</v>
      </c>
      <c r="B184" s="55" t="s">
        <v>21</v>
      </c>
      <c r="C184" s="55" t="s">
        <v>195</v>
      </c>
      <c r="D184" s="56">
        <f t="shared" si="16"/>
        <v>6819.115000000001</v>
      </c>
      <c r="E184" s="57">
        <f t="shared" si="17"/>
        <v>6223.27</v>
      </c>
      <c r="F184" s="56">
        <f t="shared" si="18"/>
        <v>5455.292000000001</v>
      </c>
      <c r="G184" s="56">
        <f t="shared" si="19"/>
        <v>4978.616000000001</v>
      </c>
      <c r="H184" s="58">
        <v>29</v>
      </c>
      <c r="I184" s="58">
        <v>391</v>
      </c>
      <c r="J184" s="58">
        <v>395</v>
      </c>
      <c r="K184" s="59">
        <v>1.3241</v>
      </c>
    </row>
    <row r="185" spans="1:11" s="53" customFormat="1" ht="12.75">
      <c r="A185" s="54">
        <v>8</v>
      </c>
      <c r="B185" s="55" t="s">
        <v>21</v>
      </c>
      <c r="C185" s="55" t="s">
        <v>196</v>
      </c>
      <c r="D185" s="56">
        <f t="shared" si="16"/>
        <v>3485.0049999999997</v>
      </c>
      <c r="E185" s="57">
        <f t="shared" si="17"/>
        <v>3180.49</v>
      </c>
      <c r="F185" s="56">
        <f t="shared" si="18"/>
        <v>2788.004</v>
      </c>
      <c r="G185" s="56">
        <f t="shared" si="19"/>
        <v>2544.392</v>
      </c>
      <c r="H185" s="58">
        <v>13</v>
      </c>
      <c r="I185" s="58">
        <v>495</v>
      </c>
      <c r="J185" s="58">
        <v>392</v>
      </c>
      <c r="K185" s="59">
        <v>0.6767</v>
      </c>
    </row>
    <row r="186" spans="1:11" s="53" customFormat="1" ht="12.75">
      <c r="A186" s="54">
        <v>8</v>
      </c>
      <c r="B186" s="55" t="s">
        <v>21</v>
      </c>
      <c r="C186" s="55" t="s">
        <v>197</v>
      </c>
      <c r="D186" s="56">
        <f t="shared" si="16"/>
        <v>4099.915</v>
      </c>
      <c r="E186" s="57">
        <f t="shared" si="17"/>
        <v>3741.67</v>
      </c>
      <c r="F186" s="56">
        <f t="shared" si="18"/>
        <v>3279.9320000000002</v>
      </c>
      <c r="G186" s="56">
        <f t="shared" si="19"/>
        <v>2993.3360000000002</v>
      </c>
      <c r="H186" s="58">
        <v>12</v>
      </c>
      <c r="I186" s="58">
        <v>548</v>
      </c>
      <c r="J186" s="58">
        <v>449</v>
      </c>
      <c r="K186" s="59">
        <v>0.7961</v>
      </c>
    </row>
    <row r="187" spans="1:11" s="53" customFormat="1" ht="12.75">
      <c r="A187" s="54">
        <v>8</v>
      </c>
      <c r="B187" s="55" t="s">
        <v>21</v>
      </c>
      <c r="C187" s="55" t="s">
        <v>198</v>
      </c>
      <c r="D187" s="56">
        <f t="shared" si="16"/>
        <v>2852.5849999999996</v>
      </c>
      <c r="E187" s="57">
        <f t="shared" si="17"/>
        <v>2603.33</v>
      </c>
      <c r="F187" s="56">
        <f t="shared" si="18"/>
        <v>2282.0679999999998</v>
      </c>
      <c r="G187" s="56">
        <f t="shared" si="19"/>
        <v>2082.664</v>
      </c>
      <c r="H187" s="58">
        <v>7</v>
      </c>
      <c r="I187" s="58">
        <v>563</v>
      </c>
      <c r="J187" s="58">
        <v>378</v>
      </c>
      <c r="K187" s="59">
        <v>0.5539</v>
      </c>
    </row>
    <row r="188" spans="1:11" s="53" customFormat="1" ht="12.75">
      <c r="A188" s="54">
        <v>8</v>
      </c>
      <c r="B188" s="55" t="s">
        <v>21</v>
      </c>
      <c r="C188" s="55" t="s">
        <v>199</v>
      </c>
      <c r="D188" s="56">
        <f t="shared" si="16"/>
        <v>4727.185</v>
      </c>
      <c r="E188" s="57">
        <f t="shared" si="17"/>
        <v>4314.13</v>
      </c>
      <c r="F188" s="56">
        <f t="shared" si="18"/>
        <v>3781.7480000000005</v>
      </c>
      <c r="G188" s="56">
        <f t="shared" si="19"/>
        <v>3451.304</v>
      </c>
      <c r="H188" s="58">
        <v>16</v>
      </c>
      <c r="I188" s="58">
        <v>481</v>
      </c>
      <c r="J188" s="58">
        <v>291</v>
      </c>
      <c r="K188" s="59">
        <v>0.9179</v>
      </c>
    </row>
    <row r="189" spans="1:11" s="53" customFormat="1" ht="12.75">
      <c r="A189" s="54">
        <v>8</v>
      </c>
      <c r="B189" s="55" t="s">
        <v>21</v>
      </c>
      <c r="C189" s="55" t="s">
        <v>200</v>
      </c>
      <c r="D189" s="56">
        <f t="shared" si="16"/>
        <v>5687.66</v>
      </c>
      <c r="E189" s="57">
        <f t="shared" si="17"/>
        <v>5190.68</v>
      </c>
      <c r="F189" s="56">
        <f t="shared" si="18"/>
        <v>4550.128</v>
      </c>
      <c r="G189" s="56">
        <f t="shared" si="19"/>
        <v>4152.544000000001</v>
      </c>
      <c r="H189" s="58">
        <v>12</v>
      </c>
      <c r="I189" s="58">
        <v>670</v>
      </c>
      <c r="J189" s="58">
        <v>446</v>
      </c>
      <c r="K189" s="59">
        <v>1.1044</v>
      </c>
    </row>
    <row r="190" spans="1:11" s="53" customFormat="1" ht="12.75">
      <c r="A190" s="54">
        <v>8</v>
      </c>
      <c r="B190" s="55" t="s">
        <v>21</v>
      </c>
      <c r="C190" s="55" t="s">
        <v>201</v>
      </c>
      <c r="D190" s="56">
        <f t="shared" si="16"/>
        <v>3573.5849999999996</v>
      </c>
      <c r="E190" s="57">
        <f t="shared" si="17"/>
        <v>3261.33</v>
      </c>
      <c r="F190" s="56">
        <f t="shared" si="18"/>
        <v>2858.868</v>
      </c>
      <c r="G190" s="56">
        <f t="shared" si="19"/>
        <v>2609.0640000000003</v>
      </c>
      <c r="H190" s="58">
        <v>7</v>
      </c>
      <c r="I190" s="58">
        <v>634</v>
      </c>
      <c r="J190" s="58">
        <v>377</v>
      </c>
      <c r="K190" s="59">
        <v>0.6939</v>
      </c>
    </row>
    <row r="191" spans="1:11" s="53" customFormat="1" ht="12.75">
      <c r="A191" s="54">
        <v>8</v>
      </c>
      <c r="B191" s="55" t="s">
        <v>21</v>
      </c>
      <c r="C191" s="55" t="s">
        <v>202</v>
      </c>
      <c r="D191" s="56">
        <f t="shared" si="16"/>
        <v>9568.185000000001</v>
      </c>
      <c r="E191" s="57">
        <f t="shared" si="17"/>
        <v>8732.130000000001</v>
      </c>
      <c r="F191" s="56">
        <f t="shared" si="18"/>
        <v>7654.548000000002</v>
      </c>
      <c r="G191" s="56">
        <f t="shared" si="19"/>
        <v>6985.7040000000015</v>
      </c>
      <c r="H191" s="58">
        <v>36</v>
      </c>
      <c r="I191" s="58">
        <v>588</v>
      </c>
      <c r="J191" s="58">
        <v>488</v>
      </c>
      <c r="K191" s="59">
        <v>1.8579</v>
      </c>
    </row>
    <row r="192" spans="1:11" s="53" customFormat="1" ht="12.75">
      <c r="A192" s="54">
        <v>8</v>
      </c>
      <c r="B192" s="55" t="s">
        <v>21</v>
      </c>
      <c r="C192" s="55" t="s">
        <v>203</v>
      </c>
      <c r="D192" s="56">
        <f t="shared" si="16"/>
        <v>4612.8550000000005</v>
      </c>
      <c r="E192" s="57">
        <f t="shared" si="17"/>
        <v>4209.79</v>
      </c>
      <c r="F192" s="56">
        <f t="shared" si="18"/>
        <v>3690.2840000000006</v>
      </c>
      <c r="G192" s="56">
        <f t="shared" si="19"/>
        <v>3367.8320000000003</v>
      </c>
      <c r="H192" s="58">
        <v>18</v>
      </c>
      <c r="I192" s="58">
        <v>418</v>
      </c>
      <c r="J192" s="58">
        <v>397</v>
      </c>
      <c r="K192" s="59">
        <v>0.8957</v>
      </c>
    </row>
    <row r="193" spans="1:11" s="53" customFormat="1" ht="12.75">
      <c r="A193" s="54">
        <v>8</v>
      </c>
      <c r="B193" s="55" t="s">
        <v>23</v>
      </c>
      <c r="C193" s="55" t="s">
        <v>204</v>
      </c>
      <c r="D193" s="56">
        <f t="shared" si="16"/>
        <v>5257.634999999999</v>
      </c>
      <c r="E193" s="57">
        <f t="shared" si="17"/>
        <v>4798.23</v>
      </c>
      <c r="F193" s="56">
        <v>234</v>
      </c>
      <c r="G193" s="57">
        <v>234</v>
      </c>
      <c r="H193" s="58">
        <v>18</v>
      </c>
      <c r="I193" s="58">
        <v>316</v>
      </c>
      <c r="J193" s="58">
        <v>482</v>
      </c>
      <c r="K193" s="59">
        <v>1.0209</v>
      </c>
    </row>
    <row r="194" spans="1:11" s="53" customFormat="1" ht="12.75">
      <c r="A194" s="54">
        <v>8</v>
      </c>
      <c r="B194" s="55" t="s">
        <v>23</v>
      </c>
      <c r="C194" s="55" t="s">
        <v>205</v>
      </c>
      <c r="D194" s="56">
        <f t="shared" si="16"/>
        <v>4185.92</v>
      </c>
      <c r="E194" s="57">
        <f t="shared" si="17"/>
        <v>3820.16</v>
      </c>
      <c r="F194" s="56">
        <v>234</v>
      </c>
      <c r="G194" s="57">
        <v>234</v>
      </c>
      <c r="H194" s="58">
        <v>21</v>
      </c>
      <c r="I194" s="58">
        <v>299</v>
      </c>
      <c r="J194" s="58">
        <v>508</v>
      </c>
      <c r="K194" s="59">
        <v>0.8128</v>
      </c>
    </row>
    <row r="195" spans="1:11" s="53" customFormat="1" ht="12.75">
      <c r="A195" s="54">
        <v>8</v>
      </c>
      <c r="B195" s="55" t="s">
        <v>23</v>
      </c>
      <c r="C195" s="55" t="s">
        <v>206</v>
      </c>
      <c r="D195" s="56">
        <f t="shared" si="16"/>
        <v>2830.44</v>
      </c>
      <c r="E195" s="57">
        <f t="shared" si="17"/>
        <v>2583.12</v>
      </c>
      <c r="F195" s="56">
        <v>234</v>
      </c>
      <c r="G195" s="57">
        <v>234</v>
      </c>
      <c r="H195" s="58">
        <v>11</v>
      </c>
      <c r="I195" s="58">
        <v>379</v>
      </c>
      <c r="J195" s="58">
        <v>398</v>
      </c>
      <c r="K195" s="59">
        <v>0.5496</v>
      </c>
    </row>
    <row r="196" spans="1:11" s="53" customFormat="1" ht="12.75">
      <c r="A196" s="54">
        <v>8</v>
      </c>
      <c r="B196" s="55" t="s">
        <v>23</v>
      </c>
      <c r="C196" s="55" t="s">
        <v>207</v>
      </c>
      <c r="D196" s="56">
        <f t="shared" si="16"/>
        <v>7949.025000000001</v>
      </c>
      <c r="E196" s="57">
        <f t="shared" si="17"/>
        <v>7254.450000000001</v>
      </c>
      <c r="F196" s="56">
        <v>234</v>
      </c>
      <c r="G196" s="57">
        <v>234</v>
      </c>
      <c r="H196" s="58">
        <v>40</v>
      </c>
      <c r="I196" s="58">
        <v>365</v>
      </c>
      <c r="J196" s="58">
        <v>274</v>
      </c>
      <c r="K196" s="59">
        <v>1.5435</v>
      </c>
    </row>
    <row r="197" spans="1:11" s="53" customFormat="1" ht="12.75">
      <c r="A197" s="54">
        <v>8</v>
      </c>
      <c r="B197" s="55" t="s">
        <v>23</v>
      </c>
      <c r="C197" s="55" t="s">
        <v>208</v>
      </c>
      <c r="D197" s="56">
        <f t="shared" si="16"/>
        <v>5363.725</v>
      </c>
      <c r="E197" s="57">
        <f t="shared" si="17"/>
        <v>4895.05</v>
      </c>
      <c r="F197" s="56">
        <v>234</v>
      </c>
      <c r="G197" s="57">
        <v>234</v>
      </c>
      <c r="H197" s="58">
        <v>32</v>
      </c>
      <c r="I197" s="58">
        <v>466</v>
      </c>
      <c r="J197" s="58">
        <v>462</v>
      </c>
      <c r="K197" s="59">
        <v>1.0415</v>
      </c>
    </row>
    <row r="198" spans="1:11" s="53" customFormat="1" ht="12.75">
      <c r="A198" s="54">
        <v>8</v>
      </c>
      <c r="B198" s="55" t="s">
        <v>23</v>
      </c>
      <c r="C198" s="55" t="s">
        <v>209</v>
      </c>
      <c r="D198" s="56">
        <f t="shared" si="16"/>
        <v>5906.02</v>
      </c>
      <c r="E198" s="57">
        <f t="shared" si="17"/>
        <v>5389.96</v>
      </c>
      <c r="F198" s="56">
        <v>234</v>
      </c>
      <c r="G198" s="57">
        <v>234</v>
      </c>
      <c r="H198" s="58">
        <v>33</v>
      </c>
      <c r="I198" s="58">
        <v>447</v>
      </c>
      <c r="J198" s="58">
        <v>335</v>
      </c>
      <c r="K198" s="59">
        <v>1.1468</v>
      </c>
    </row>
    <row r="199" spans="1:11" s="53" customFormat="1" ht="12.75">
      <c r="A199" s="54">
        <v>8</v>
      </c>
      <c r="B199" s="55" t="s">
        <v>23</v>
      </c>
      <c r="C199" s="55" t="s">
        <v>210</v>
      </c>
      <c r="D199" s="56">
        <f t="shared" si="16"/>
        <v>2977.73</v>
      </c>
      <c r="E199" s="57">
        <f t="shared" si="17"/>
        <v>2717.5400000000004</v>
      </c>
      <c r="F199" s="56">
        <v>234</v>
      </c>
      <c r="G199" s="57">
        <v>234</v>
      </c>
      <c r="H199" s="58">
        <v>24</v>
      </c>
      <c r="I199" s="58">
        <v>367</v>
      </c>
      <c r="J199" s="58">
        <v>276</v>
      </c>
      <c r="K199" s="59">
        <v>0.5782</v>
      </c>
    </row>
    <row r="200" spans="1:11" s="53" customFormat="1" ht="12.75">
      <c r="A200" s="54">
        <v>8</v>
      </c>
      <c r="B200" s="55" t="s">
        <v>23</v>
      </c>
      <c r="C200" s="55" t="s">
        <v>211</v>
      </c>
      <c r="D200" s="56">
        <f t="shared" si="16"/>
        <v>6109.959999999999</v>
      </c>
      <c r="E200" s="57">
        <f t="shared" si="17"/>
        <v>5576.08</v>
      </c>
      <c r="F200" s="56">
        <v>234</v>
      </c>
      <c r="G200" s="57">
        <v>234</v>
      </c>
      <c r="H200" s="58">
        <v>42</v>
      </c>
      <c r="I200" s="58">
        <v>297</v>
      </c>
      <c r="J200" s="58">
        <v>299</v>
      </c>
      <c r="K200" s="59">
        <v>1.1864</v>
      </c>
    </row>
    <row r="201" spans="1:11" s="53" customFormat="1" ht="12.75">
      <c r="A201" s="60">
        <v>8</v>
      </c>
      <c r="B201" s="61" t="s">
        <v>23</v>
      </c>
      <c r="C201" s="61" t="s">
        <v>212</v>
      </c>
      <c r="D201" s="56">
        <f t="shared" si="16"/>
        <v>3519.51</v>
      </c>
      <c r="E201" s="57">
        <f t="shared" si="17"/>
        <v>3211.98</v>
      </c>
      <c r="F201" s="56">
        <v>234</v>
      </c>
      <c r="G201" s="57">
        <v>234</v>
      </c>
      <c r="H201" s="58">
        <v>18</v>
      </c>
      <c r="I201" s="58">
        <v>340</v>
      </c>
      <c r="J201" s="58">
        <v>255</v>
      </c>
      <c r="K201" s="58">
        <v>0.6834</v>
      </c>
    </row>
    <row r="202" spans="1:11" s="53" customFormat="1" ht="12.75">
      <c r="A202" s="54">
        <v>8</v>
      </c>
      <c r="B202" s="55" t="s">
        <v>23</v>
      </c>
      <c r="C202" s="55" t="s">
        <v>213</v>
      </c>
      <c r="D202" s="56">
        <f t="shared" si="16"/>
        <v>3786.7949999999996</v>
      </c>
      <c r="E202" s="57">
        <f t="shared" si="17"/>
        <v>3455.91</v>
      </c>
      <c r="F202" s="56">
        <v>234</v>
      </c>
      <c r="G202" s="57">
        <v>234</v>
      </c>
      <c r="H202" s="58">
        <v>25</v>
      </c>
      <c r="I202" s="58">
        <v>342</v>
      </c>
      <c r="J202" s="58">
        <v>257</v>
      </c>
      <c r="K202" s="59">
        <v>0.7353</v>
      </c>
    </row>
    <row r="203" spans="1:11" s="53" customFormat="1" ht="12.75">
      <c r="A203" s="60">
        <v>8</v>
      </c>
      <c r="B203" s="61" t="s">
        <v>23</v>
      </c>
      <c r="C203" s="61" t="s">
        <v>214</v>
      </c>
      <c r="D203" s="56">
        <f t="shared" si="16"/>
        <v>2597.145</v>
      </c>
      <c r="E203" s="57">
        <f t="shared" si="17"/>
        <v>2370.21</v>
      </c>
      <c r="F203" s="56">
        <v>234</v>
      </c>
      <c r="G203" s="57">
        <v>234</v>
      </c>
      <c r="H203" s="58">
        <v>18</v>
      </c>
      <c r="I203" s="58">
        <v>267</v>
      </c>
      <c r="J203" s="58">
        <v>200</v>
      </c>
      <c r="K203" s="58">
        <v>0.5043</v>
      </c>
    </row>
    <row r="204" spans="1:11" s="53" customFormat="1" ht="12.75">
      <c r="A204" s="54">
        <v>8</v>
      </c>
      <c r="B204" s="55" t="s">
        <v>23</v>
      </c>
      <c r="C204" s="55" t="s">
        <v>215</v>
      </c>
      <c r="D204" s="56">
        <f aca="true" t="shared" si="20" ref="D204:D227">5150*K204</f>
        <v>2938.59</v>
      </c>
      <c r="E204" s="57">
        <f aca="true" t="shared" si="21" ref="E204:E227">4700*K204</f>
        <v>2681.82</v>
      </c>
      <c r="F204" s="56">
        <v>234</v>
      </c>
      <c r="G204" s="57">
        <v>234</v>
      </c>
      <c r="H204" s="58">
        <v>23</v>
      </c>
      <c r="I204" s="58">
        <v>318</v>
      </c>
      <c r="J204" s="58">
        <v>238</v>
      </c>
      <c r="K204" s="59">
        <v>0.5706</v>
      </c>
    </row>
    <row r="205" spans="1:11" s="53" customFormat="1" ht="12.75">
      <c r="A205" s="54">
        <v>8</v>
      </c>
      <c r="B205" s="55" t="s">
        <v>23</v>
      </c>
      <c r="C205" s="55" t="s">
        <v>216</v>
      </c>
      <c r="D205" s="56">
        <f t="shared" si="20"/>
        <v>2926.23</v>
      </c>
      <c r="E205" s="57">
        <f t="shared" si="21"/>
        <v>2670.54</v>
      </c>
      <c r="F205" s="56">
        <v>234</v>
      </c>
      <c r="G205" s="57">
        <v>234</v>
      </c>
      <c r="H205" s="58">
        <v>16</v>
      </c>
      <c r="I205" s="58">
        <v>369</v>
      </c>
      <c r="J205" s="58">
        <v>277</v>
      </c>
      <c r="K205" s="59">
        <v>0.5682</v>
      </c>
    </row>
    <row r="206" spans="1:11" s="53" customFormat="1" ht="12.75">
      <c r="A206" s="54">
        <v>8</v>
      </c>
      <c r="B206" s="55" t="s">
        <v>23</v>
      </c>
      <c r="C206" s="55" t="s">
        <v>217</v>
      </c>
      <c r="D206" s="56">
        <f t="shared" si="20"/>
        <v>3476.2500000000005</v>
      </c>
      <c r="E206" s="57">
        <f t="shared" si="21"/>
        <v>3172.5</v>
      </c>
      <c r="F206" s="56">
        <v>234</v>
      </c>
      <c r="G206" s="57">
        <v>234</v>
      </c>
      <c r="H206" s="58">
        <v>21</v>
      </c>
      <c r="I206" s="58">
        <v>450</v>
      </c>
      <c r="J206" s="58">
        <v>403</v>
      </c>
      <c r="K206" s="59">
        <v>0.675</v>
      </c>
    </row>
    <row r="207" spans="1:11" s="53" customFormat="1" ht="12.75">
      <c r="A207" s="54">
        <v>8</v>
      </c>
      <c r="B207" s="55" t="s">
        <v>23</v>
      </c>
      <c r="C207" s="55" t="s">
        <v>218</v>
      </c>
      <c r="D207" s="56">
        <f t="shared" si="20"/>
        <v>3586.975</v>
      </c>
      <c r="E207" s="57">
        <f t="shared" si="21"/>
        <v>3273.55</v>
      </c>
      <c r="F207" s="56">
        <v>234</v>
      </c>
      <c r="G207" s="57">
        <v>234</v>
      </c>
      <c r="H207" s="58">
        <v>12</v>
      </c>
      <c r="I207" s="58">
        <v>584</v>
      </c>
      <c r="J207" s="58">
        <v>432</v>
      </c>
      <c r="K207" s="59">
        <v>0.6965</v>
      </c>
    </row>
    <row r="208" spans="1:11" s="53" customFormat="1" ht="12.75">
      <c r="A208" s="54">
        <v>8</v>
      </c>
      <c r="B208" s="55" t="s">
        <v>23</v>
      </c>
      <c r="C208" s="55" t="s">
        <v>219</v>
      </c>
      <c r="D208" s="56">
        <f t="shared" si="20"/>
        <v>3629.205</v>
      </c>
      <c r="E208" s="57">
        <f t="shared" si="21"/>
        <v>3312.09</v>
      </c>
      <c r="F208" s="56">
        <v>234</v>
      </c>
      <c r="G208" s="57">
        <v>234</v>
      </c>
      <c r="H208" s="58">
        <v>13</v>
      </c>
      <c r="I208" s="58">
        <v>423</v>
      </c>
      <c r="J208" s="58">
        <v>336</v>
      </c>
      <c r="K208" s="59">
        <v>0.7047</v>
      </c>
    </row>
    <row r="209" spans="1:11" s="53" customFormat="1" ht="12.75">
      <c r="A209" s="54">
        <v>8</v>
      </c>
      <c r="B209" s="55" t="s">
        <v>23</v>
      </c>
      <c r="C209" s="55" t="s">
        <v>220</v>
      </c>
      <c r="D209" s="56">
        <f t="shared" si="20"/>
        <v>2263.425</v>
      </c>
      <c r="E209" s="57">
        <f t="shared" si="21"/>
        <v>2065.65</v>
      </c>
      <c r="F209" s="56">
        <v>234</v>
      </c>
      <c r="G209" s="57">
        <v>234</v>
      </c>
      <c r="H209" s="58">
        <v>7</v>
      </c>
      <c r="I209" s="58">
        <v>448</v>
      </c>
      <c r="J209" s="58">
        <v>317</v>
      </c>
      <c r="K209" s="59">
        <v>0.4395</v>
      </c>
    </row>
    <row r="210" spans="1:11" s="53" customFormat="1" ht="12.75">
      <c r="A210" s="54">
        <v>8</v>
      </c>
      <c r="B210" s="55" t="s">
        <v>23</v>
      </c>
      <c r="C210" s="55" t="s">
        <v>221</v>
      </c>
      <c r="D210" s="56">
        <f t="shared" si="20"/>
        <v>1827.735</v>
      </c>
      <c r="E210" s="57">
        <f t="shared" si="21"/>
        <v>1668.03</v>
      </c>
      <c r="F210" s="56">
        <v>234</v>
      </c>
      <c r="G210" s="57">
        <v>234</v>
      </c>
      <c r="H210" s="58">
        <v>5</v>
      </c>
      <c r="I210" s="58">
        <v>617</v>
      </c>
      <c r="J210" s="58">
        <v>463</v>
      </c>
      <c r="K210" s="59">
        <v>0.3549</v>
      </c>
    </row>
    <row r="211" spans="1:11" s="53" customFormat="1" ht="12.75">
      <c r="A211" s="54">
        <v>8</v>
      </c>
      <c r="B211" s="55" t="s">
        <v>23</v>
      </c>
      <c r="C211" s="55" t="s">
        <v>222</v>
      </c>
      <c r="D211" s="56">
        <f t="shared" si="20"/>
        <v>4003.6099999999997</v>
      </c>
      <c r="E211" s="57">
        <f t="shared" si="21"/>
        <v>3653.7799999999997</v>
      </c>
      <c r="F211" s="56">
        <v>234</v>
      </c>
      <c r="G211" s="57">
        <v>234</v>
      </c>
      <c r="H211" s="58">
        <v>20</v>
      </c>
      <c r="I211" s="58">
        <v>374</v>
      </c>
      <c r="J211" s="58">
        <v>378</v>
      </c>
      <c r="K211" s="59">
        <v>0.7774</v>
      </c>
    </row>
    <row r="212" spans="1:11" s="53" customFormat="1" ht="12.75">
      <c r="A212" s="54">
        <v>8</v>
      </c>
      <c r="B212" s="55" t="s">
        <v>23</v>
      </c>
      <c r="C212" s="55" t="s">
        <v>223</v>
      </c>
      <c r="D212" s="56">
        <f t="shared" si="20"/>
        <v>2178.9649999999997</v>
      </c>
      <c r="E212" s="57">
        <f t="shared" si="21"/>
        <v>1988.57</v>
      </c>
      <c r="F212" s="56">
        <v>234</v>
      </c>
      <c r="G212" s="57">
        <v>234</v>
      </c>
      <c r="H212" s="58">
        <v>10</v>
      </c>
      <c r="I212" s="58">
        <v>373</v>
      </c>
      <c r="J212" s="58">
        <v>280</v>
      </c>
      <c r="K212" s="59">
        <v>0.4231</v>
      </c>
    </row>
    <row r="213" spans="1:11" s="53" customFormat="1" ht="12.75">
      <c r="A213" s="54">
        <v>8</v>
      </c>
      <c r="B213" s="55" t="s">
        <v>23</v>
      </c>
      <c r="C213" s="55" t="s">
        <v>224</v>
      </c>
      <c r="D213" s="56">
        <f t="shared" si="20"/>
        <v>2425.1349999999998</v>
      </c>
      <c r="E213" s="57">
        <f t="shared" si="21"/>
        <v>2213.23</v>
      </c>
      <c r="F213" s="56">
        <v>234</v>
      </c>
      <c r="G213" s="57">
        <v>234</v>
      </c>
      <c r="H213" s="58">
        <v>10</v>
      </c>
      <c r="I213" s="58">
        <v>532</v>
      </c>
      <c r="J213" s="58">
        <v>399</v>
      </c>
      <c r="K213" s="59">
        <v>0.4709</v>
      </c>
    </row>
    <row r="214" spans="1:11" s="53" customFormat="1" ht="12.75">
      <c r="A214" s="60">
        <v>8</v>
      </c>
      <c r="B214" s="61" t="s">
        <v>23</v>
      </c>
      <c r="C214" s="61" t="s">
        <v>225</v>
      </c>
      <c r="D214" s="56">
        <f t="shared" si="20"/>
        <v>3350.075</v>
      </c>
      <c r="E214" s="57">
        <f t="shared" si="21"/>
        <v>3057.35</v>
      </c>
      <c r="F214" s="56">
        <v>234</v>
      </c>
      <c r="G214" s="57">
        <v>234</v>
      </c>
      <c r="H214" s="58">
        <v>15</v>
      </c>
      <c r="I214" s="58">
        <v>453</v>
      </c>
      <c r="J214" s="58">
        <v>340</v>
      </c>
      <c r="K214" s="58">
        <v>0.6505</v>
      </c>
    </row>
    <row r="215" spans="1:11" s="53" customFormat="1" ht="12.75">
      <c r="A215" s="54">
        <v>9</v>
      </c>
      <c r="B215" s="55" t="s">
        <v>21</v>
      </c>
      <c r="C215" s="55" t="s">
        <v>226</v>
      </c>
      <c r="D215" s="56">
        <f t="shared" si="20"/>
        <v>4609.25</v>
      </c>
      <c r="E215" s="57">
        <f t="shared" si="21"/>
        <v>4206.5</v>
      </c>
      <c r="F215" s="56">
        <f aca="true" t="shared" si="22" ref="F215:F227">0.8*D215</f>
        <v>3687.4</v>
      </c>
      <c r="G215" s="56">
        <f aca="true" t="shared" si="23" ref="G215:G227">0.8*E215</f>
        <v>3365.2000000000003</v>
      </c>
      <c r="H215" s="58">
        <v>20</v>
      </c>
      <c r="I215" s="58">
        <v>374</v>
      </c>
      <c r="J215" s="58">
        <v>385</v>
      </c>
      <c r="K215" s="59">
        <v>0.895</v>
      </c>
    </row>
    <row r="216" spans="1:11" s="53" customFormat="1" ht="12.75">
      <c r="A216" s="54">
        <v>9</v>
      </c>
      <c r="B216" s="55" t="s">
        <v>21</v>
      </c>
      <c r="C216" s="55" t="s">
        <v>227</v>
      </c>
      <c r="D216" s="56">
        <f t="shared" si="20"/>
        <v>3606.03</v>
      </c>
      <c r="E216" s="57">
        <f t="shared" si="21"/>
        <v>3290.94</v>
      </c>
      <c r="F216" s="56">
        <f t="shared" si="22"/>
        <v>2884.8240000000005</v>
      </c>
      <c r="G216" s="56">
        <f t="shared" si="23"/>
        <v>2632.7520000000004</v>
      </c>
      <c r="H216" s="58">
        <v>18</v>
      </c>
      <c r="I216" s="58">
        <v>425</v>
      </c>
      <c r="J216" s="58">
        <v>368</v>
      </c>
      <c r="K216" s="59">
        <v>0.7002</v>
      </c>
    </row>
    <row r="217" spans="1:11" s="53" customFormat="1" ht="12.75">
      <c r="A217" s="54">
        <v>9</v>
      </c>
      <c r="B217" s="55" t="s">
        <v>21</v>
      </c>
      <c r="C217" s="55" t="s">
        <v>228</v>
      </c>
      <c r="D217" s="56">
        <f t="shared" si="20"/>
        <v>4518.61</v>
      </c>
      <c r="E217" s="57">
        <f t="shared" si="21"/>
        <v>4123.78</v>
      </c>
      <c r="F217" s="56">
        <f t="shared" si="22"/>
        <v>3614.888</v>
      </c>
      <c r="G217" s="56">
        <f t="shared" si="23"/>
        <v>3299.024</v>
      </c>
      <c r="H217" s="58">
        <v>19</v>
      </c>
      <c r="I217" s="58">
        <v>468</v>
      </c>
      <c r="J217" s="58">
        <v>351</v>
      </c>
      <c r="K217" s="59">
        <v>0.8774</v>
      </c>
    </row>
    <row r="218" spans="1:11" s="53" customFormat="1" ht="12.75">
      <c r="A218" s="54">
        <v>9</v>
      </c>
      <c r="B218" s="55" t="s">
        <v>21</v>
      </c>
      <c r="C218" s="55" t="s">
        <v>229</v>
      </c>
      <c r="D218" s="56">
        <f t="shared" si="20"/>
        <v>2914.3849999999998</v>
      </c>
      <c r="E218" s="57">
        <f t="shared" si="21"/>
        <v>2659.73</v>
      </c>
      <c r="F218" s="56">
        <f t="shared" si="22"/>
        <v>2331.508</v>
      </c>
      <c r="G218" s="56">
        <f t="shared" si="23"/>
        <v>2127.784</v>
      </c>
      <c r="H218" s="58">
        <v>13</v>
      </c>
      <c r="I218" s="58">
        <v>407</v>
      </c>
      <c r="J218" s="58">
        <v>305</v>
      </c>
      <c r="K218" s="59">
        <v>0.5659</v>
      </c>
    </row>
    <row r="219" spans="1:11" s="53" customFormat="1" ht="12.75">
      <c r="A219" s="54">
        <v>9</v>
      </c>
      <c r="B219" s="55" t="s">
        <v>21</v>
      </c>
      <c r="C219" s="55" t="s">
        <v>230</v>
      </c>
      <c r="D219" s="56">
        <f t="shared" si="20"/>
        <v>3699.2450000000003</v>
      </c>
      <c r="E219" s="57">
        <f t="shared" si="21"/>
        <v>3376.01</v>
      </c>
      <c r="F219" s="56">
        <f t="shared" si="22"/>
        <v>2959.3960000000006</v>
      </c>
      <c r="G219" s="56">
        <f t="shared" si="23"/>
        <v>2700.8080000000004</v>
      </c>
      <c r="H219" s="58">
        <v>10</v>
      </c>
      <c r="I219" s="58">
        <v>456</v>
      </c>
      <c r="J219" s="58">
        <v>448</v>
      </c>
      <c r="K219" s="59">
        <v>0.7183</v>
      </c>
    </row>
    <row r="220" spans="1:11" s="53" customFormat="1" ht="12.75">
      <c r="A220" s="54">
        <v>9</v>
      </c>
      <c r="B220" s="55" t="s">
        <v>21</v>
      </c>
      <c r="C220" s="55" t="s">
        <v>231</v>
      </c>
      <c r="D220" s="56">
        <f t="shared" si="20"/>
        <v>2752.6749999999997</v>
      </c>
      <c r="E220" s="57">
        <f t="shared" si="21"/>
        <v>2512.15</v>
      </c>
      <c r="F220" s="56">
        <f t="shared" si="22"/>
        <v>2202.14</v>
      </c>
      <c r="G220" s="56">
        <f t="shared" si="23"/>
        <v>2009.7200000000003</v>
      </c>
      <c r="H220" s="58">
        <v>5</v>
      </c>
      <c r="I220" s="58">
        <v>565</v>
      </c>
      <c r="J220" s="58">
        <v>477</v>
      </c>
      <c r="K220" s="59">
        <v>0.5345</v>
      </c>
    </row>
    <row r="221" spans="1:11" s="53" customFormat="1" ht="12.75">
      <c r="A221" s="54">
        <v>9</v>
      </c>
      <c r="B221" s="55" t="s">
        <v>21</v>
      </c>
      <c r="C221" s="55" t="s">
        <v>232</v>
      </c>
      <c r="D221" s="56">
        <f t="shared" si="20"/>
        <v>13082.544999999998</v>
      </c>
      <c r="E221" s="57">
        <f t="shared" si="21"/>
        <v>11939.41</v>
      </c>
      <c r="F221" s="56">
        <f t="shared" si="22"/>
        <v>10466.036</v>
      </c>
      <c r="G221" s="56">
        <f t="shared" si="23"/>
        <v>9551.528</v>
      </c>
      <c r="H221" s="58">
        <v>57</v>
      </c>
      <c r="I221" s="58">
        <v>307</v>
      </c>
      <c r="J221" s="58">
        <v>253</v>
      </c>
      <c r="K221" s="59">
        <v>2.5403</v>
      </c>
    </row>
    <row r="222" spans="1:11" s="53" customFormat="1" ht="12.75">
      <c r="A222" s="54">
        <v>9</v>
      </c>
      <c r="B222" s="55" t="s">
        <v>21</v>
      </c>
      <c r="C222" s="55" t="s">
        <v>233</v>
      </c>
      <c r="D222" s="56">
        <f t="shared" si="20"/>
        <v>6520.93</v>
      </c>
      <c r="E222" s="57">
        <f t="shared" si="21"/>
        <v>5951.14</v>
      </c>
      <c r="F222" s="56">
        <f t="shared" si="22"/>
        <v>5216.744000000001</v>
      </c>
      <c r="G222" s="56">
        <f t="shared" si="23"/>
        <v>4760.912</v>
      </c>
      <c r="H222" s="58">
        <v>30</v>
      </c>
      <c r="I222" s="58">
        <v>337</v>
      </c>
      <c r="J222" s="58">
        <v>230</v>
      </c>
      <c r="K222" s="59">
        <v>1.2662</v>
      </c>
    </row>
    <row r="223" spans="1:11" s="53" customFormat="1" ht="12.75">
      <c r="A223" s="54">
        <v>9</v>
      </c>
      <c r="B223" s="55" t="s">
        <v>21</v>
      </c>
      <c r="C223" s="55" t="s">
        <v>234</v>
      </c>
      <c r="D223" s="56">
        <f t="shared" si="20"/>
        <v>7178.584999999999</v>
      </c>
      <c r="E223" s="57">
        <f t="shared" si="21"/>
        <v>6551.33</v>
      </c>
      <c r="F223" s="56">
        <f t="shared" si="22"/>
        <v>5742.8679999999995</v>
      </c>
      <c r="G223" s="56">
        <f t="shared" si="23"/>
        <v>5241.064</v>
      </c>
      <c r="H223" s="58">
        <v>15</v>
      </c>
      <c r="I223" s="58">
        <v>418</v>
      </c>
      <c r="J223" s="58">
        <v>410</v>
      </c>
      <c r="K223" s="59">
        <v>1.3939</v>
      </c>
    </row>
    <row r="224" spans="1:11" s="53" customFormat="1" ht="12.75">
      <c r="A224" s="54">
        <v>9</v>
      </c>
      <c r="B224" s="55" t="s">
        <v>21</v>
      </c>
      <c r="C224" s="55" t="s">
        <v>235</v>
      </c>
      <c r="D224" s="56">
        <f t="shared" si="20"/>
        <v>3593.67</v>
      </c>
      <c r="E224" s="57">
        <f t="shared" si="21"/>
        <v>3279.66</v>
      </c>
      <c r="F224" s="56">
        <f t="shared" si="22"/>
        <v>2874.936</v>
      </c>
      <c r="G224" s="56">
        <f t="shared" si="23"/>
        <v>2623.728</v>
      </c>
      <c r="H224" s="58">
        <v>10</v>
      </c>
      <c r="I224" s="58">
        <v>423</v>
      </c>
      <c r="J224" s="58">
        <v>318</v>
      </c>
      <c r="K224" s="59">
        <v>0.6978</v>
      </c>
    </row>
    <row r="225" spans="1:11" s="53" customFormat="1" ht="12.75">
      <c r="A225" s="54">
        <v>9</v>
      </c>
      <c r="B225" s="55" t="s">
        <v>21</v>
      </c>
      <c r="C225" s="55" t="s">
        <v>236</v>
      </c>
      <c r="D225" s="56">
        <f t="shared" si="20"/>
        <v>3216.175</v>
      </c>
      <c r="E225" s="57">
        <f t="shared" si="21"/>
        <v>2935.15</v>
      </c>
      <c r="F225" s="56">
        <f t="shared" si="22"/>
        <v>2572.9400000000005</v>
      </c>
      <c r="G225" s="56">
        <f t="shared" si="23"/>
        <v>2348.1200000000003</v>
      </c>
      <c r="H225" s="58">
        <v>7</v>
      </c>
      <c r="I225" s="58">
        <v>428</v>
      </c>
      <c r="J225" s="58">
        <v>435</v>
      </c>
      <c r="K225" s="59">
        <v>0.6245</v>
      </c>
    </row>
    <row r="226" spans="1:11" s="53" customFormat="1" ht="12.75">
      <c r="A226" s="54">
        <v>9</v>
      </c>
      <c r="B226" s="55" t="s">
        <v>21</v>
      </c>
      <c r="C226" s="55" t="s">
        <v>237</v>
      </c>
      <c r="D226" s="56">
        <f t="shared" si="20"/>
        <v>3872.285</v>
      </c>
      <c r="E226" s="57">
        <f t="shared" si="21"/>
        <v>3533.93</v>
      </c>
      <c r="F226" s="56">
        <f t="shared" si="22"/>
        <v>3097.828</v>
      </c>
      <c r="G226" s="56">
        <f t="shared" si="23"/>
        <v>2827.1440000000002</v>
      </c>
      <c r="H226" s="58">
        <v>11</v>
      </c>
      <c r="I226" s="58">
        <v>505</v>
      </c>
      <c r="J226" s="58">
        <v>410</v>
      </c>
      <c r="K226" s="59">
        <v>0.7519</v>
      </c>
    </row>
    <row r="227" spans="1:11" s="53" customFormat="1" ht="12.75">
      <c r="A227" s="60">
        <v>9</v>
      </c>
      <c r="B227" s="63" t="s">
        <v>21</v>
      </c>
      <c r="C227" s="63" t="s">
        <v>238</v>
      </c>
      <c r="D227" s="56">
        <f t="shared" si="20"/>
        <v>8732.34</v>
      </c>
      <c r="E227" s="57">
        <f t="shared" si="21"/>
        <v>7969.32</v>
      </c>
      <c r="F227" s="56">
        <f t="shared" si="22"/>
        <v>6985.872</v>
      </c>
      <c r="G227" s="56">
        <f t="shared" si="23"/>
        <v>6375.456</v>
      </c>
      <c r="H227" s="64">
        <v>33</v>
      </c>
      <c r="I227" s="64">
        <v>606</v>
      </c>
      <c r="J227" s="64">
        <v>486</v>
      </c>
      <c r="K227" s="65">
        <v>1.6956</v>
      </c>
    </row>
    <row r="228" spans="1:11" s="53" customFormat="1" ht="12.75">
      <c r="A228" s="60">
        <v>9</v>
      </c>
      <c r="B228" s="61" t="s">
        <v>21</v>
      </c>
      <c r="C228" s="61" t="s">
        <v>239</v>
      </c>
      <c r="D228" s="56">
        <f>0.5*(5150*$K228)</f>
        <v>1633.3225</v>
      </c>
      <c r="E228" s="56">
        <f>0.5*(4700*$K228)</f>
        <v>1490.605</v>
      </c>
      <c r="F228" s="56">
        <f>0.5*(5150*$K228)</f>
        <v>1633.3225</v>
      </c>
      <c r="G228" s="56">
        <f>0.5*(4700*$K228)</f>
        <v>1490.605</v>
      </c>
      <c r="H228" s="58">
        <v>12</v>
      </c>
      <c r="I228" s="58">
        <v>476</v>
      </c>
      <c r="J228" s="58">
        <v>414</v>
      </c>
      <c r="K228" s="58">
        <v>0.6343</v>
      </c>
    </row>
    <row r="229" spans="1:11" s="53" customFormat="1" ht="12.75">
      <c r="A229" s="54">
        <v>9</v>
      </c>
      <c r="B229" s="55" t="s">
        <v>23</v>
      </c>
      <c r="C229" s="55" t="s">
        <v>240</v>
      </c>
      <c r="D229" s="56">
        <f aca="true" t="shared" si="24" ref="D229:D260">5150*K229</f>
        <v>6164.55</v>
      </c>
      <c r="E229" s="57">
        <f aca="true" t="shared" si="25" ref="E229:E260">4700*K229</f>
        <v>5625.900000000001</v>
      </c>
      <c r="F229" s="56">
        <v>234</v>
      </c>
      <c r="G229" s="57">
        <v>234</v>
      </c>
      <c r="H229" s="58">
        <v>34</v>
      </c>
      <c r="I229" s="58">
        <v>326</v>
      </c>
      <c r="J229" s="58">
        <v>352</v>
      </c>
      <c r="K229" s="59">
        <v>1.197</v>
      </c>
    </row>
    <row r="230" spans="1:11" s="53" customFormat="1" ht="12.75">
      <c r="A230" s="54">
        <v>9</v>
      </c>
      <c r="B230" s="55" t="s">
        <v>23</v>
      </c>
      <c r="C230" s="55" t="s">
        <v>241</v>
      </c>
      <c r="D230" s="56">
        <f t="shared" si="24"/>
        <v>5395.655000000001</v>
      </c>
      <c r="E230" s="57">
        <f t="shared" si="25"/>
        <v>4924.1900000000005</v>
      </c>
      <c r="F230" s="56">
        <v>234</v>
      </c>
      <c r="G230" s="57">
        <v>234</v>
      </c>
      <c r="H230" s="58">
        <v>26</v>
      </c>
      <c r="I230" s="58">
        <v>446</v>
      </c>
      <c r="J230" s="58">
        <v>438</v>
      </c>
      <c r="K230" s="59">
        <v>1.0477</v>
      </c>
    </row>
    <row r="231" spans="1:11" s="53" customFormat="1" ht="12.75">
      <c r="A231" s="54">
        <v>9</v>
      </c>
      <c r="B231" s="55" t="s">
        <v>23</v>
      </c>
      <c r="C231" s="55" t="s">
        <v>242</v>
      </c>
      <c r="D231" s="56">
        <f t="shared" si="24"/>
        <v>3390.245</v>
      </c>
      <c r="E231" s="57">
        <f t="shared" si="25"/>
        <v>3094.0099999999998</v>
      </c>
      <c r="F231" s="56">
        <v>234</v>
      </c>
      <c r="G231" s="57">
        <v>234</v>
      </c>
      <c r="H231" s="58">
        <v>19</v>
      </c>
      <c r="I231" s="58">
        <v>328</v>
      </c>
      <c r="J231" s="58">
        <v>391</v>
      </c>
      <c r="K231" s="59">
        <v>0.6583</v>
      </c>
    </row>
    <row r="232" spans="1:11" s="53" customFormat="1" ht="12.75">
      <c r="A232" s="54">
        <v>9</v>
      </c>
      <c r="B232" s="55" t="s">
        <v>23</v>
      </c>
      <c r="C232" s="55" t="s">
        <v>243</v>
      </c>
      <c r="D232" s="56">
        <f t="shared" si="24"/>
        <v>5959.58</v>
      </c>
      <c r="E232" s="57">
        <f t="shared" si="25"/>
        <v>5438.84</v>
      </c>
      <c r="F232" s="56">
        <v>234</v>
      </c>
      <c r="G232" s="57">
        <v>234</v>
      </c>
      <c r="H232" s="58">
        <v>26</v>
      </c>
      <c r="I232" s="58">
        <v>491</v>
      </c>
      <c r="J232" s="58">
        <v>372</v>
      </c>
      <c r="K232" s="59">
        <v>1.1572</v>
      </c>
    </row>
    <row r="233" spans="1:11" s="53" customFormat="1" ht="12.75">
      <c r="A233" s="54">
        <v>9</v>
      </c>
      <c r="B233" s="55" t="s">
        <v>23</v>
      </c>
      <c r="C233" s="55" t="s">
        <v>244</v>
      </c>
      <c r="D233" s="56">
        <f t="shared" si="24"/>
        <v>3067.855</v>
      </c>
      <c r="E233" s="57">
        <f t="shared" si="25"/>
        <v>2799.79</v>
      </c>
      <c r="F233" s="56">
        <v>234</v>
      </c>
      <c r="G233" s="57">
        <v>234</v>
      </c>
      <c r="H233" s="58">
        <v>26</v>
      </c>
      <c r="I233" s="58">
        <v>352</v>
      </c>
      <c r="J233" s="58">
        <v>310</v>
      </c>
      <c r="K233" s="59">
        <v>0.5957</v>
      </c>
    </row>
    <row r="234" spans="1:11" s="53" customFormat="1" ht="12.75">
      <c r="A234" s="54">
        <v>9</v>
      </c>
      <c r="B234" s="55" t="s">
        <v>23</v>
      </c>
      <c r="C234" s="55" t="s">
        <v>245</v>
      </c>
      <c r="D234" s="56">
        <f t="shared" si="24"/>
        <v>3133.775</v>
      </c>
      <c r="E234" s="57">
        <f t="shared" si="25"/>
        <v>2859.9500000000003</v>
      </c>
      <c r="F234" s="56">
        <v>234</v>
      </c>
      <c r="G234" s="57">
        <v>234</v>
      </c>
      <c r="H234" s="58">
        <v>17</v>
      </c>
      <c r="I234" s="58">
        <v>541</v>
      </c>
      <c r="J234" s="58">
        <v>408</v>
      </c>
      <c r="K234" s="59">
        <v>0.6085</v>
      </c>
    </row>
    <row r="235" spans="1:11" s="53" customFormat="1" ht="12.75">
      <c r="A235" s="54">
        <v>9</v>
      </c>
      <c r="B235" s="55" t="s">
        <v>23</v>
      </c>
      <c r="C235" s="55" t="s">
        <v>246</v>
      </c>
      <c r="D235" s="56">
        <f t="shared" si="24"/>
        <v>4653.54</v>
      </c>
      <c r="E235" s="57">
        <f t="shared" si="25"/>
        <v>4246.92</v>
      </c>
      <c r="F235" s="56">
        <v>234</v>
      </c>
      <c r="G235" s="57">
        <v>234</v>
      </c>
      <c r="H235" s="58">
        <v>26</v>
      </c>
      <c r="I235" s="58">
        <v>341</v>
      </c>
      <c r="J235" s="58">
        <v>256</v>
      </c>
      <c r="K235" s="59">
        <v>0.9036</v>
      </c>
    </row>
    <row r="236" spans="1:11" s="53" customFormat="1" ht="12.75">
      <c r="A236" s="54">
        <v>9</v>
      </c>
      <c r="B236" s="55" t="s">
        <v>23</v>
      </c>
      <c r="C236" s="55" t="s">
        <v>247</v>
      </c>
      <c r="D236" s="56">
        <f t="shared" si="24"/>
        <v>3059.615</v>
      </c>
      <c r="E236" s="57">
        <f t="shared" si="25"/>
        <v>2792.27</v>
      </c>
      <c r="F236" s="56">
        <v>234</v>
      </c>
      <c r="G236" s="57">
        <v>234</v>
      </c>
      <c r="H236" s="58">
        <v>19</v>
      </c>
      <c r="I236" s="58">
        <v>337</v>
      </c>
      <c r="J236" s="58">
        <v>253</v>
      </c>
      <c r="K236" s="59">
        <v>0.5941</v>
      </c>
    </row>
    <row r="237" spans="1:11" s="53" customFormat="1" ht="12.75">
      <c r="A237" s="54">
        <v>9</v>
      </c>
      <c r="B237" s="55" t="s">
        <v>23</v>
      </c>
      <c r="C237" s="55" t="s">
        <v>248</v>
      </c>
      <c r="D237" s="56">
        <f t="shared" si="24"/>
        <v>3851.685</v>
      </c>
      <c r="E237" s="57">
        <f t="shared" si="25"/>
        <v>3515.13</v>
      </c>
      <c r="F237" s="56">
        <v>234</v>
      </c>
      <c r="G237" s="57">
        <v>234</v>
      </c>
      <c r="H237" s="58">
        <v>13</v>
      </c>
      <c r="I237" s="58">
        <v>380</v>
      </c>
      <c r="J237" s="58">
        <v>478</v>
      </c>
      <c r="K237" s="59">
        <v>0.7479</v>
      </c>
    </row>
    <row r="238" spans="1:11" s="53" customFormat="1" ht="12.75">
      <c r="A238" s="54">
        <v>9</v>
      </c>
      <c r="B238" s="55" t="s">
        <v>23</v>
      </c>
      <c r="C238" s="55" t="s">
        <v>249</v>
      </c>
      <c r="D238" s="56">
        <f t="shared" si="24"/>
        <v>3505.605</v>
      </c>
      <c r="E238" s="57">
        <f t="shared" si="25"/>
        <v>3199.29</v>
      </c>
      <c r="F238" s="56">
        <v>234</v>
      </c>
      <c r="G238" s="57">
        <v>234</v>
      </c>
      <c r="H238" s="58">
        <v>18</v>
      </c>
      <c r="I238" s="58">
        <v>391</v>
      </c>
      <c r="J238" s="58">
        <v>518</v>
      </c>
      <c r="K238" s="59">
        <v>0.6807</v>
      </c>
    </row>
    <row r="239" spans="1:11" s="53" customFormat="1" ht="12.75">
      <c r="A239" s="54">
        <v>9</v>
      </c>
      <c r="B239" s="55" t="s">
        <v>23</v>
      </c>
      <c r="C239" s="55" t="s">
        <v>250</v>
      </c>
      <c r="D239" s="56">
        <f t="shared" si="24"/>
        <v>2199.0499999999997</v>
      </c>
      <c r="E239" s="57">
        <f t="shared" si="25"/>
        <v>2006.8999999999999</v>
      </c>
      <c r="F239" s="56">
        <v>234</v>
      </c>
      <c r="G239" s="57">
        <v>234</v>
      </c>
      <c r="H239" s="58">
        <v>10</v>
      </c>
      <c r="I239" s="58">
        <v>447</v>
      </c>
      <c r="J239" s="58">
        <v>501</v>
      </c>
      <c r="K239" s="59">
        <v>0.427</v>
      </c>
    </row>
    <row r="240" spans="1:11" s="53" customFormat="1" ht="12.75">
      <c r="A240" s="54">
        <v>9</v>
      </c>
      <c r="B240" s="55" t="s">
        <v>23</v>
      </c>
      <c r="C240" s="55" t="s">
        <v>251</v>
      </c>
      <c r="D240" s="56">
        <f t="shared" si="24"/>
        <v>1790.14</v>
      </c>
      <c r="E240" s="57">
        <f t="shared" si="25"/>
        <v>1633.72</v>
      </c>
      <c r="F240" s="56">
        <v>234</v>
      </c>
      <c r="G240" s="57">
        <v>234</v>
      </c>
      <c r="H240" s="58">
        <v>5</v>
      </c>
      <c r="I240" s="58">
        <v>598</v>
      </c>
      <c r="J240" s="58">
        <v>449</v>
      </c>
      <c r="K240" s="59">
        <v>0.3476</v>
      </c>
    </row>
    <row r="241" spans="1:11" s="53" customFormat="1" ht="12.75">
      <c r="A241" s="54">
        <v>9</v>
      </c>
      <c r="B241" s="55" t="s">
        <v>23</v>
      </c>
      <c r="C241" s="55" t="s">
        <v>252</v>
      </c>
      <c r="D241" s="56">
        <f t="shared" si="24"/>
        <v>3892.3700000000003</v>
      </c>
      <c r="E241" s="57">
        <f t="shared" si="25"/>
        <v>3552.26</v>
      </c>
      <c r="F241" s="56">
        <v>234</v>
      </c>
      <c r="G241" s="57">
        <v>234</v>
      </c>
      <c r="H241" s="58">
        <v>22</v>
      </c>
      <c r="I241" s="58">
        <v>379</v>
      </c>
      <c r="J241" s="58">
        <v>284</v>
      </c>
      <c r="K241" s="59">
        <v>0.7558</v>
      </c>
    </row>
    <row r="242" spans="1:11" s="53" customFormat="1" ht="12.75">
      <c r="A242" s="54">
        <v>9</v>
      </c>
      <c r="B242" s="55" t="s">
        <v>23</v>
      </c>
      <c r="C242" s="55" t="s">
        <v>253</v>
      </c>
      <c r="D242" s="56">
        <f t="shared" si="24"/>
        <v>2291.75</v>
      </c>
      <c r="E242" s="57">
        <f t="shared" si="25"/>
        <v>2091.5</v>
      </c>
      <c r="F242" s="56">
        <v>234</v>
      </c>
      <c r="G242" s="57">
        <v>234</v>
      </c>
      <c r="H242" s="58">
        <v>15</v>
      </c>
      <c r="I242" s="58">
        <v>380</v>
      </c>
      <c r="J242" s="58">
        <v>407</v>
      </c>
      <c r="K242" s="59">
        <v>0.445</v>
      </c>
    </row>
    <row r="243" spans="1:11" s="53" customFormat="1" ht="12.75">
      <c r="A243" s="54">
        <v>10</v>
      </c>
      <c r="B243" s="55" t="s">
        <v>21</v>
      </c>
      <c r="C243" s="55" t="s">
        <v>254</v>
      </c>
      <c r="D243" s="56">
        <f t="shared" si="24"/>
        <v>5279.78</v>
      </c>
      <c r="E243" s="57">
        <f t="shared" si="25"/>
        <v>4818.44</v>
      </c>
      <c r="F243" s="56">
        <f aca="true" t="shared" si="26" ref="F243:G247">0.8*D243</f>
        <v>4223.824</v>
      </c>
      <c r="G243" s="56">
        <f t="shared" si="26"/>
        <v>3854.752</v>
      </c>
      <c r="H243" s="58">
        <v>16</v>
      </c>
      <c r="I243" s="58">
        <v>391</v>
      </c>
      <c r="J243" s="58">
        <v>453</v>
      </c>
      <c r="K243" s="59">
        <v>1.0252</v>
      </c>
    </row>
    <row r="244" spans="1:11" s="53" customFormat="1" ht="12.75">
      <c r="A244" s="54">
        <v>10</v>
      </c>
      <c r="B244" s="55" t="s">
        <v>21</v>
      </c>
      <c r="C244" s="55" t="s">
        <v>255</v>
      </c>
      <c r="D244" s="56">
        <f t="shared" si="24"/>
        <v>3835.7200000000003</v>
      </c>
      <c r="E244" s="57">
        <f t="shared" si="25"/>
        <v>3500.56</v>
      </c>
      <c r="F244" s="56">
        <f t="shared" si="26"/>
        <v>3068.5760000000005</v>
      </c>
      <c r="G244" s="56">
        <f t="shared" si="26"/>
        <v>2800.4480000000003</v>
      </c>
      <c r="H244" s="58">
        <v>12</v>
      </c>
      <c r="I244" s="58">
        <v>426</v>
      </c>
      <c r="J244" s="58">
        <v>319</v>
      </c>
      <c r="K244" s="59">
        <v>0.7448</v>
      </c>
    </row>
    <row r="245" spans="1:11" s="53" customFormat="1" ht="12.75">
      <c r="A245" s="54">
        <v>10</v>
      </c>
      <c r="B245" s="55" t="s">
        <v>21</v>
      </c>
      <c r="C245" s="55" t="s">
        <v>256</v>
      </c>
      <c r="D245" s="56">
        <f t="shared" si="24"/>
        <v>2521.44</v>
      </c>
      <c r="E245" s="57">
        <f t="shared" si="25"/>
        <v>2301.12</v>
      </c>
      <c r="F245" s="56">
        <f t="shared" si="26"/>
        <v>2017.152</v>
      </c>
      <c r="G245" s="56">
        <f t="shared" si="26"/>
        <v>1840.896</v>
      </c>
      <c r="H245" s="58">
        <v>11</v>
      </c>
      <c r="I245" s="58">
        <v>505</v>
      </c>
      <c r="J245" s="58">
        <v>388</v>
      </c>
      <c r="K245" s="59">
        <v>0.4896</v>
      </c>
    </row>
    <row r="246" spans="1:11" s="53" customFormat="1" ht="12.75">
      <c r="A246" s="54">
        <v>10</v>
      </c>
      <c r="B246" s="55" t="s">
        <v>21</v>
      </c>
      <c r="C246" s="55" t="s">
        <v>257</v>
      </c>
      <c r="D246" s="56">
        <f t="shared" si="24"/>
        <v>14640.42</v>
      </c>
      <c r="E246" s="57">
        <f t="shared" si="25"/>
        <v>13361.16</v>
      </c>
      <c r="F246" s="56">
        <f t="shared" si="26"/>
        <v>11712.336000000001</v>
      </c>
      <c r="G246" s="56">
        <f t="shared" si="26"/>
        <v>10688.928</v>
      </c>
      <c r="H246" s="58">
        <v>65</v>
      </c>
      <c r="I246" s="58">
        <v>875</v>
      </c>
      <c r="J246" s="58">
        <v>656</v>
      </c>
      <c r="K246" s="59">
        <v>2.8428</v>
      </c>
    </row>
    <row r="247" spans="1:11" s="53" customFormat="1" ht="12.75">
      <c r="A247" s="54">
        <v>10</v>
      </c>
      <c r="B247" s="55" t="s">
        <v>21</v>
      </c>
      <c r="C247" s="55" t="s">
        <v>258</v>
      </c>
      <c r="D247" s="56">
        <f t="shared" si="24"/>
        <v>5811.26</v>
      </c>
      <c r="E247" s="57">
        <f t="shared" si="25"/>
        <v>5303.4800000000005</v>
      </c>
      <c r="F247" s="56">
        <f t="shared" si="26"/>
        <v>4649.008000000001</v>
      </c>
      <c r="G247" s="56">
        <f t="shared" si="26"/>
        <v>4242.784000000001</v>
      </c>
      <c r="H247" s="58">
        <v>28</v>
      </c>
      <c r="I247" s="58">
        <v>332</v>
      </c>
      <c r="J247" s="58">
        <v>249</v>
      </c>
      <c r="K247" s="59">
        <v>1.1284</v>
      </c>
    </row>
    <row r="248" spans="1:11" s="53" customFormat="1" ht="12.75">
      <c r="A248" s="60">
        <v>10</v>
      </c>
      <c r="B248" s="61" t="s">
        <v>23</v>
      </c>
      <c r="C248" s="61" t="s">
        <v>259</v>
      </c>
      <c r="D248" s="56">
        <f t="shared" si="24"/>
        <v>3857.865</v>
      </c>
      <c r="E248" s="57">
        <f t="shared" si="25"/>
        <v>3520.77</v>
      </c>
      <c r="F248" s="56">
        <v>234</v>
      </c>
      <c r="G248" s="57">
        <v>234</v>
      </c>
      <c r="H248" s="58">
        <v>23</v>
      </c>
      <c r="I248" s="58">
        <v>352</v>
      </c>
      <c r="J248" s="58">
        <v>264</v>
      </c>
      <c r="K248" s="58">
        <v>0.7491</v>
      </c>
    </row>
    <row r="249" spans="1:11" s="53" customFormat="1" ht="12.75">
      <c r="A249" s="54">
        <v>10</v>
      </c>
      <c r="B249" s="55" t="s">
        <v>23</v>
      </c>
      <c r="C249" s="55" t="s">
        <v>260</v>
      </c>
      <c r="D249" s="56">
        <f t="shared" si="24"/>
        <v>3976.315</v>
      </c>
      <c r="E249" s="57">
        <f t="shared" si="25"/>
        <v>3628.87</v>
      </c>
      <c r="F249" s="56">
        <v>234</v>
      </c>
      <c r="G249" s="57">
        <v>234</v>
      </c>
      <c r="H249" s="58">
        <v>16</v>
      </c>
      <c r="I249" s="58">
        <v>370</v>
      </c>
      <c r="J249" s="58">
        <v>501</v>
      </c>
      <c r="K249" s="59">
        <v>0.7721</v>
      </c>
    </row>
    <row r="250" spans="1:11" s="53" customFormat="1" ht="12.75">
      <c r="A250" s="54">
        <v>10</v>
      </c>
      <c r="B250" s="55" t="s">
        <v>23</v>
      </c>
      <c r="C250" s="55" t="s">
        <v>261</v>
      </c>
      <c r="D250" s="56">
        <f t="shared" si="24"/>
        <v>4846.15</v>
      </c>
      <c r="E250" s="57">
        <f t="shared" si="25"/>
        <v>4422.7</v>
      </c>
      <c r="F250" s="56">
        <v>234</v>
      </c>
      <c r="G250" s="57">
        <v>234</v>
      </c>
      <c r="H250" s="58">
        <v>28</v>
      </c>
      <c r="I250" s="58">
        <v>401</v>
      </c>
      <c r="J250" s="58">
        <v>438</v>
      </c>
      <c r="K250" s="59">
        <v>0.941</v>
      </c>
    </row>
    <row r="251" spans="1:11" s="53" customFormat="1" ht="12.75">
      <c r="A251" s="54">
        <v>10</v>
      </c>
      <c r="B251" s="55" t="s">
        <v>23</v>
      </c>
      <c r="C251" s="55" t="s">
        <v>262</v>
      </c>
      <c r="D251" s="56">
        <f t="shared" si="24"/>
        <v>2714.565</v>
      </c>
      <c r="E251" s="57">
        <f t="shared" si="25"/>
        <v>2477.37</v>
      </c>
      <c r="F251" s="56">
        <v>234</v>
      </c>
      <c r="G251" s="57">
        <v>234</v>
      </c>
      <c r="H251" s="58">
        <v>19</v>
      </c>
      <c r="I251" s="58">
        <v>383</v>
      </c>
      <c r="J251" s="58">
        <v>392</v>
      </c>
      <c r="K251" s="59">
        <v>0.5271</v>
      </c>
    </row>
    <row r="252" spans="1:11" s="53" customFormat="1" ht="12.75">
      <c r="A252" s="54">
        <v>10</v>
      </c>
      <c r="B252" s="55" t="s">
        <v>23</v>
      </c>
      <c r="C252" s="55" t="s">
        <v>263</v>
      </c>
      <c r="D252" s="56">
        <f t="shared" si="24"/>
        <v>2460.155</v>
      </c>
      <c r="E252" s="57">
        <f t="shared" si="25"/>
        <v>2245.19</v>
      </c>
      <c r="F252" s="56">
        <v>234</v>
      </c>
      <c r="G252" s="57">
        <v>234</v>
      </c>
      <c r="H252" s="58">
        <v>10</v>
      </c>
      <c r="I252" s="58">
        <v>417</v>
      </c>
      <c r="J252" s="58">
        <v>393</v>
      </c>
      <c r="K252" s="59">
        <v>0.4777</v>
      </c>
    </row>
    <row r="253" spans="1:11" s="53" customFormat="1" ht="12.75">
      <c r="A253" s="54">
        <v>10</v>
      </c>
      <c r="B253" s="55" t="s">
        <v>23</v>
      </c>
      <c r="C253" s="55" t="s">
        <v>264</v>
      </c>
      <c r="D253" s="56">
        <f t="shared" si="24"/>
        <v>4321.88</v>
      </c>
      <c r="E253" s="57">
        <f t="shared" si="25"/>
        <v>3944.24</v>
      </c>
      <c r="F253" s="56">
        <v>234</v>
      </c>
      <c r="G253" s="57">
        <v>234</v>
      </c>
      <c r="H253" s="58">
        <v>16</v>
      </c>
      <c r="I253" s="58">
        <v>595</v>
      </c>
      <c r="J253" s="58">
        <v>447</v>
      </c>
      <c r="K253" s="59">
        <v>0.8392</v>
      </c>
    </row>
    <row r="254" spans="1:11" s="53" customFormat="1" ht="12.75">
      <c r="A254" s="54">
        <v>10</v>
      </c>
      <c r="B254" s="55" t="s">
        <v>23</v>
      </c>
      <c r="C254" s="55" t="s">
        <v>265</v>
      </c>
      <c r="D254" s="56">
        <f t="shared" si="24"/>
        <v>5794.265</v>
      </c>
      <c r="E254" s="57">
        <f t="shared" si="25"/>
        <v>5287.97</v>
      </c>
      <c r="F254" s="56">
        <v>234</v>
      </c>
      <c r="G254" s="57">
        <v>234</v>
      </c>
      <c r="H254" s="58">
        <v>24</v>
      </c>
      <c r="I254" s="58">
        <v>387</v>
      </c>
      <c r="J254" s="58">
        <v>447</v>
      </c>
      <c r="K254" s="59">
        <v>1.1251</v>
      </c>
    </row>
    <row r="255" spans="1:11" s="53" customFormat="1" ht="12.75">
      <c r="A255" s="54">
        <v>10</v>
      </c>
      <c r="B255" s="55" t="s">
        <v>23</v>
      </c>
      <c r="C255" s="55" t="s">
        <v>266</v>
      </c>
      <c r="D255" s="56">
        <f t="shared" si="24"/>
        <v>2992.665</v>
      </c>
      <c r="E255" s="57">
        <f t="shared" si="25"/>
        <v>2731.1699999999996</v>
      </c>
      <c r="F255" s="56">
        <v>234</v>
      </c>
      <c r="G255" s="57">
        <v>234</v>
      </c>
      <c r="H255" s="58">
        <v>13</v>
      </c>
      <c r="I255" s="58">
        <v>401</v>
      </c>
      <c r="J255" s="58">
        <v>301</v>
      </c>
      <c r="K255" s="59">
        <v>0.5811</v>
      </c>
    </row>
    <row r="256" spans="1:11" s="53" customFormat="1" ht="12.75">
      <c r="A256" s="54">
        <v>11</v>
      </c>
      <c r="B256" s="55" t="s">
        <v>21</v>
      </c>
      <c r="C256" s="55" t="s">
        <v>267</v>
      </c>
      <c r="D256" s="56">
        <f t="shared" si="24"/>
        <v>6563.16</v>
      </c>
      <c r="E256" s="57">
        <f t="shared" si="25"/>
        <v>5989.68</v>
      </c>
      <c r="F256" s="56">
        <f aca="true" t="shared" si="27" ref="F256:F265">0.8*D256</f>
        <v>5250.528</v>
      </c>
      <c r="G256" s="56">
        <f aca="true" t="shared" si="28" ref="G256:G265">0.8*E256</f>
        <v>4791.744000000001</v>
      </c>
      <c r="H256" s="58">
        <v>23</v>
      </c>
      <c r="I256" s="58">
        <v>373</v>
      </c>
      <c r="J256" s="58">
        <v>422</v>
      </c>
      <c r="K256" s="59">
        <v>1.2744</v>
      </c>
    </row>
    <row r="257" spans="1:11" s="53" customFormat="1" ht="12.75">
      <c r="A257" s="54">
        <v>11</v>
      </c>
      <c r="B257" s="55" t="s">
        <v>21</v>
      </c>
      <c r="C257" s="55" t="s">
        <v>268</v>
      </c>
      <c r="D257" s="56">
        <f t="shared" si="24"/>
        <v>3547.8349999999996</v>
      </c>
      <c r="E257" s="57">
        <f t="shared" si="25"/>
        <v>3237.83</v>
      </c>
      <c r="F257" s="56">
        <f t="shared" si="27"/>
        <v>2838.268</v>
      </c>
      <c r="G257" s="56">
        <f t="shared" si="28"/>
        <v>2590.264</v>
      </c>
      <c r="H257" s="58">
        <v>20</v>
      </c>
      <c r="I257" s="58">
        <v>319</v>
      </c>
      <c r="J257" s="58">
        <v>350</v>
      </c>
      <c r="K257" s="59">
        <v>0.6889</v>
      </c>
    </row>
    <row r="258" spans="1:11" s="53" customFormat="1" ht="12.75">
      <c r="A258" s="54">
        <v>11</v>
      </c>
      <c r="B258" s="55" t="s">
        <v>21</v>
      </c>
      <c r="C258" s="55" t="s">
        <v>269</v>
      </c>
      <c r="D258" s="56">
        <f t="shared" si="24"/>
        <v>7372.225</v>
      </c>
      <c r="E258" s="57">
        <f t="shared" si="25"/>
        <v>6728.05</v>
      </c>
      <c r="F258" s="56">
        <f t="shared" si="27"/>
        <v>5897.780000000001</v>
      </c>
      <c r="G258" s="56">
        <f t="shared" si="28"/>
        <v>5382.4400000000005</v>
      </c>
      <c r="H258" s="58">
        <v>24</v>
      </c>
      <c r="I258" s="58">
        <v>576</v>
      </c>
      <c r="J258" s="58">
        <v>547</v>
      </c>
      <c r="K258" s="59">
        <v>1.4315</v>
      </c>
    </row>
    <row r="259" spans="1:11" s="53" customFormat="1" ht="12.75">
      <c r="A259" s="54">
        <v>11</v>
      </c>
      <c r="B259" s="55" t="s">
        <v>21</v>
      </c>
      <c r="C259" s="55" t="s">
        <v>270</v>
      </c>
      <c r="D259" s="56">
        <f t="shared" si="24"/>
        <v>3752.8050000000003</v>
      </c>
      <c r="E259" s="57">
        <f t="shared" si="25"/>
        <v>3424.89</v>
      </c>
      <c r="F259" s="56">
        <f t="shared" si="27"/>
        <v>3002.2440000000006</v>
      </c>
      <c r="G259" s="56">
        <f t="shared" si="28"/>
        <v>2739.9120000000003</v>
      </c>
      <c r="H259" s="58">
        <v>19</v>
      </c>
      <c r="I259" s="58">
        <v>406</v>
      </c>
      <c r="J259" s="58">
        <v>304</v>
      </c>
      <c r="K259" s="59">
        <v>0.7287</v>
      </c>
    </row>
    <row r="260" spans="1:11" s="53" customFormat="1" ht="12.75">
      <c r="A260" s="54">
        <v>11</v>
      </c>
      <c r="B260" s="55" t="s">
        <v>21</v>
      </c>
      <c r="C260" s="55" t="s">
        <v>271</v>
      </c>
      <c r="D260" s="56">
        <f t="shared" si="24"/>
        <v>4573.2</v>
      </c>
      <c r="E260" s="57">
        <f t="shared" si="25"/>
        <v>4173.6</v>
      </c>
      <c r="F260" s="56">
        <f t="shared" si="27"/>
        <v>3658.56</v>
      </c>
      <c r="G260" s="56">
        <f t="shared" si="28"/>
        <v>3338.8800000000006</v>
      </c>
      <c r="H260" s="58">
        <v>16</v>
      </c>
      <c r="I260" s="58">
        <v>394</v>
      </c>
      <c r="J260" s="58">
        <v>502</v>
      </c>
      <c r="K260" s="59">
        <v>0.888</v>
      </c>
    </row>
    <row r="261" spans="1:11" s="53" customFormat="1" ht="12.75">
      <c r="A261" s="54">
        <v>11</v>
      </c>
      <c r="B261" s="55" t="s">
        <v>21</v>
      </c>
      <c r="C261" s="55" t="s">
        <v>272</v>
      </c>
      <c r="D261" s="56">
        <f aca="true" t="shared" si="29" ref="D261:D289">5150*K261</f>
        <v>2653.795</v>
      </c>
      <c r="E261" s="57">
        <f aca="true" t="shared" si="30" ref="E261:E289">4700*K261</f>
        <v>2421.91</v>
      </c>
      <c r="F261" s="56">
        <f t="shared" si="27"/>
        <v>2123.036</v>
      </c>
      <c r="G261" s="56">
        <f t="shared" si="28"/>
        <v>1937.528</v>
      </c>
      <c r="H261" s="58">
        <v>12</v>
      </c>
      <c r="I261" s="58">
        <v>416</v>
      </c>
      <c r="J261" s="58">
        <v>312</v>
      </c>
      <c r="K261" s="59">
        <v>0.5153</v>
      </c>
    </row>
    <row r="262" spans="1:11" s="53" customFormat="1" ht="12.75">
      <c r="A262" s="54">
        <v>11</v>
      </c>
      <c r="B262" s="55" t="s">
        <v>21</v>
      </c>
      <c r="C262" s="55" t="s">
        <v>273</v>
      </c>
      <c r="D262" s="56">
        <f t="shared" si="29"/>
        <v>4162.2300000000005</v>
      </c>
      <c r="E262" s="57">
        <f t="shared" si="30"/>
        <v>3798.54</v>
      </c>
      <c r="F262" s="56">
        <f t="shared" si="27"/>
        <v>3329.7840000000006</v>
      </c>
      <c r="G262" s="56">
        <f t="shared" si="28"/>
        <v>3038.8320000000003</v>
      </c>
      <c r="H262" s="58">
        <v>18</v>
      </c>
      <c r="I262" s="58">
        <v>399</v>
      </c>
      <c r="J262" s="58">
        <v>407</v>
      </c>
      <c r="K262" s="59">
        <v>0.8082</v>
      </c>
    </row>
    <row r="263" spans="1:11" s="53" customFormat="1" ht="12.75">
      <c r="A263" s="54">
        <v>11</v>
      </c>
      <c r="B263" s="55" t="s">
        <v>21</v>
      </c>
      <c r="C263" s="55" t="s">
        <v>274</v>
      </c>
      <c r="D263" s="56">
        <f t="shared" si="29"/>
        <v>2380.845</v>
      </c>
      <c r="E263" s="57">
        <f t="shared" si="30"/>
        <v>2172.81</v>
      </c>
      <c r="F263" s="56">
        <f t="shared" si="27"/>
        <v>1904.676</v>
      </c>
      <c r="G263" s="56">
        <f t="shared" si="28"/>
        <v>1738.248</v>
      </c>
      <c r="H263" s="58">
        <v>12</v>
      </c>
      <c r="I263" s="58">
        <v>363</v>
      </c>
      <c r="J263" s="58">
        <v>362</v>
      </c>
      <c r="K263" s="59">
        <v>0.4623</v>
      </c>
    </row>
    <row r="264" spans="1:11" s="53" customFormat="1" ht="12.75">
      <c r="A264" s="54">
        <v>11</v>
      </c>
      <c r="B264" s="55" t="s">
        <v>21</v>
      </c>
      <c r="C264" s="55" t="s">
        <v>275</v>
      </c>
      <c r="D264" s="56">
        <f t="shared" si="29"/>
        <v>2260.335</v>
      </c>
      <c r="E264" s="57">
        <f t="shared" si="30"/>
        <v>2062.83</v>
      </c>
      <c r="F264" s="56">
        <f t="shared" si="27"/>
        <v>1808.268</v>
      </c>
      <c r="G264" s="56">
        <f t="shared" si="28"/>
        <v>1650.2640000000001</v>
      </c>
      <c r="H264" s="58">
        <v>16</v>
      </c>
      <c r="I264" s="58">
        <v>585</v>
      </c>
      <c r="J264" s="58">
        <v>388</v>
      </c>
      <c r="K264" s="59">
        <v>0.4389</v>
      </c>
    </row>
    <row r="265" spans="1:11" s="53" customFormat="1" ht="12.75">
      <c r="A265" s="54">
        <v>11</v>
      </c>
      <c r="B265" s="55" t="s">
        <v>21</v>
      </c>
      <c r="C265" s="55" t="s">
        <v>276</v>
      </c>
      <c r="D265" s="56">
        <f t="shared" si="29"/>
        <v>10486.43</v>
      </c>
      <c r="E265" s="57">
        <f t="shared" si="30"/>
        <v>9570.14</v>
      </c>
      <c r="F265" s="56">
        <f t="shared" si="27"/>
        <v>8389.144</v>
      </c>
      <c r="G265" s="56">
        <f t="shared" si="28"/>
        <v>7656.112</v>
      </c>
      <c r="H265" s="58">
        <v>41</v>
      </c>
      <c r="I265" s="58">
        <v>575</v>
      </c>
      <c r="J265" s="58">
        <v>423</v>
      </c>
      <c r="K265" s="59">
        <v>2.0362</v>
      </c>
    </row>
    <row r="266" spans="1:11" s="53" customFormat="1" ht="12.75">
      <c r="A266" s="54">
        <v>11</v>
      </c>
      <c r="B266" s="55" t="s">
        <v>23</v>
      </c>
      <c r="C266" s="55" t="s">
        <v>277</v>
      </c>
      <c r="D266" s="56">
        <f t="shared" si="29"/>
        <v>6641.4400000000005</v>
      </c>
      <c r="E266" s="57">
        <f t="shared" si="30"/>
        <v>6061.120000000001</v>
      </c>
      <c r="F266" s="56">
        <v>234</v>
      </c>
      <c r="G266" s="57">
        <v>234</v>
      </c>
      <c r="H266" s="58">
        <v>23</v>
      </c>
      <c r="I266" s="58">
        <v>506</v>
      </c>
      <c r="J266" s="58">
        <v>489</v>
      </c>
      <c r="K266" s="59">
        <v>1.2896</v>
      </c>
    </row>
    <row r="267" spans="1:11" s="53" customFormat="1" ht="12.75">
      <c r="A267" s="54">
        <v>11</v>
      </c>
      <c r="B267" s="55" t="s">
        <v>23</v>
      </c>
      <c r="C267" s="55" t="s">
        <v>278</v>
      </c>
      <c r="D267" s="56">
        <f t="shared" si="29"/>
        <v>2613.6249999999995</v>
      </c>
      <c r="E267" s="57">
        <f t="shared" si="30"/>
        <v>2385.2499999999995</v>
      </c>
      <c r="F267" s="56">
        <v>234</v>
      </c>
      <c r="G267" s="57">
        <v>234</v>
      </c>
      <c r="H267" s="58">
        <v>30</v>
      </c>
      <c r="I267" s="58">
        <v>134</v>
      </c>
      <c r="J267" s="58">
        <v>330</v>
      </c>
      <c r="K267" s="59">
        <v>0.5075</v>
      </c>
    </row>
    <row r="268" spans="1:11" s="53" customFormat="1" ht="12.75">
      <c r="A268" s="54">
        <v>11</v>
      </c>
      <c r="B268" s="55" t="s">
        <v>23</v>
      </c>
      <c r="C268" s="55" t="s">
        <v>279</v>
      </c>
      <c r="D268" s="56">
        <f t="shared" si="29"/>
        <v>5790.660000000001</v>
      </c>
      <c r="E268" s="57">
        <f t="shared" si="30"/>
        <v>5284.68</v>
      </c>
      <c r="F268" s="56">
        <v>234</v>
      </c>
      <c r="G268" s="57">
        <v>234</v>
      </c>
      <c r="H268" s="58">
        <v>33</v>
      </c>
      <c r="I268" s="58">
        <v>442</v>
      </c>
      <c r="J268" s="58">
        <v>544</v>
      </c>
      <c r="K268" s="59">
        <v>1.1244</v>
      </c>
    </row>
    <row r="269" spans="1:11" s="53" customFormat="1" ht="12.75">
      <c r="A269" s="54">
        <v>11</v>
      </c>
      <c r="B269" s="55" t="s">
        <v>23</v>
      </c>
      <c r="C269" s="55" t="s">
        <v>280</v>
      </c>
      <c r="D269" s="56">
        <f t="shared" si="29"/>
        <v>2610.5350000000003</v>
      </c>
      <c r="E269" s="57">
        <f t="shared" si="30"/>
        <v>2382.4300000000003</v>
      </c>
      <c r="F269" s="56">
        <v>234</v>
      </c>
      <c r="G269" s="57">
        <v>234</v>
      </c>
      <c r="H269" s="58">
        <v>21</v>
      </c>
      <c r="I269" s="58">
        <v>469</v>
      </c>
      <c r="J269" s="58">
        <v>399</v>
      </c>
      <c r="K269" s="59">
        <v>0.5069</v>
      </c>
    </row>
    <row r="270" spans="1:11" s="53" customFormat="1" ht="12.75">
      <c r="A270" s="54">
        <v>11</v>
      </c>
      <c r="B270" s="55" t="s">
        <v>23</v>
      </c>
      <c r="C270" s="55" t="s">
        <v>281</v>
      </c>
      <c r="D270" s="56">
        <f t="shared" si="29"/>
        <v>5050.6050000000005</v>
      </c>
      <c r="E270" s="57">
        <f t="shared" si="30"/>
        <v>4609.29</v>
      </c>
      <c r="F270" s="56">
        <v>234</v>
      </c>
      <c r="G270" s="57">
        <v>234</v>
      </c>
      <c r="H270" s="58">
        <v>23</v>
      </c>
      <c r="I270" s="58">
        <v>420</v>
      </c>
      <c r="J270" s="58">
        <v>399</v>
      </c>
      <c r="K270" s="59">
        <v>0.9807</v>
      </c>
    </row>
    <row r="271" spans="1:11" s="53" customFormat="1" ht="12.75">
      <c r="A271" s="54">
        <v>11</v>
      </c>
      <c r="B271" s="55" t="s">
        <v>23</v>
      </c>
      <c r="C271" s="55" t="s">
        <v>282</v>
      </c>
      <c r="D271" s="56">
        <f t="shared" si="29"/>
        <v>3219.7799999999997</v>
      </c>
      <c r="E271" s="57">
        <f t="shared" si="30"/>
        <v>2938.44</v>
      </c>
      <c r="F271" s="56">
        <v>234</v>
      </c>
      <c r="G271" s="57">
        <v>234</v>
      </c>
      <c r="H271" s="58">
        <v>17</v>
      </c>
      <c r="I271" s="58">
        <v>364</v>
      </c>
      <c r="J271" s="58">
        <v>315</v>
      </c>
      <c r="K271" s="59">
        <v>0.6252</v>
      </c>
    </row>
    <row r="272" spans="1:11" s="53" customFormat="1" ht="12.75">
      <c r="A272" s="54">
        <v>11</v>
      </c>
      <c r="B272" s="55" t="s">
        <v>23</v>
      </c>
      <c r="C272" s="55" t="s">
        <v>283</v>
      </c>
      <c r="D272" s="56">
        <f t="shared" si="29"/>
        <v>3290.335</v>
      </c>
      <c r="E272" s="57">
        <f t="shared" si="30"/>
        <v>3002.83</v>
      </c>
      <c r="F272" s="56">
        <v>234</v>
      </c>
      <c r="G272" s="57">
        <v>234</v>
      </c>
      <c r="H272" s="58">
        <v>11</v>
      </c>
      <c r="I272" s="58">
        <v>437</v>
      </c>
      <c r="J272" s="58">
        <v>327</v>
      </c>
      <c r="K272" s="59">
        <v>0.6389</v>
      </c>
    </row>
    <row r="273" spans="1:11" s="53" customFormat="1" ht="12.75">
      <c r="A273" s="60">
        <v>11</v>
      </c>
      <c r="B273" s="61" t="s">
        <v>23</v>
      </c>
      <c r="C273" s="61" t="s">
        <v>284</v>
      </c>
      <c r="D273" s="56">
        <f t="shared" si="29"/>
        <v>3801.2149999999997</v>
      </c>
      <c r="E273" s="57">
        <f t="shared" si="30"/>
        <v>3469.0699999999997</v>
      </c>
      <c r="F273" s="57" t="s">
        <v>285</v>
      </c>
      <c r="G273" s="57" t="s">
        <v>285</v>
      </c>
      <c r="H273" s="58">
        <v>18</v>
      </c>
      <c r="I273" s="58">
        <v>407</v>
      </c>
      <c r="J273" s="58">
        <v>478</v>
      </c>
      <c r="K273" s="58">
        <v>0.7381</v>
      </c>
    </row>
    <row r="274" spans="1:11" s="53" customFormat="1" ht="12.75">
      <c r="A274" s="60">
        <v>11</v>
      </c>
      <c r="B274" s="61" t="s">
        <v>23</v>
      </c>
      <c r="C274" s="61" t="s">
        <v>286</v>
      </c>
      <c r="D274" s="56">
        <f t="shared" si="29"/>
        <v>1986.87</v>
      </c>
      <c r="E274" s="57">
        <f t="shared" si="30"/>
        <v>1813.26</v>
      </c>
      <c r="F274" s="56">
        <v>234</v>
      </c>
      <c r="G274" s="57">
        <v>234</v>
      </c>
      <c r="H274" s="58">
        <v>11</v>
      </c>
      <c r="I274" s="58">
        <v>387</v>
      </c>
      <c r="J274" s="58">
        <v>359</v>
      </c>
      <c r="K274" s="58">
        <v>0.3858</v>
      </c>
    </row>
    <row r="275" spans="1:11" s="53" customFormat="1" ht="12.75">
      <c r="A275" s="54">
        <v>11</v>
      </c>
      <c r="B275" s="55" t="s">
        <v>23</v>
      </c>
      <c r="C275" s="55" t="s">
        <v>287</v>
      </c>
      <c r="D275" s="56">
        <f t="shared" si="29"/>
        <v>3373.765</v>
      </c>
      <c r="E275" s="57">
        <f t="shared" si="30"/>
        <v>3078.9700000000003</v>
      </c>
      <c r="F275" s="56">
        <v>234</v>
      </c>
      <c r="G275" s="57">
        <v>234</v>
      </c>
      <c r="H275" s="58">
        <v>18</v>
      </c>
      <c r="I275" s="58">
        <v>366</v>
      </c>
      <c r="J275" s="58">
        <v>500</v>
      </c>
      <c r="K275" s="59">
        <v>0.6551</v>
      </c>
    </row>
    <row r="276" spans="1:11" s="53" customFormat="1" ht="12.75">
      <c r="A276" s="54">
        <v>11</v>
      </c>
      <c r="B276" s="55" t="s">
        <v>23</v>
      </c>
      <c r="C276" s="55" t="s">
        <v>288</v>
      </c>
      <c r="D276" s="56">
        <f t="shared" si="29"/>
        <v>2138.28</v>
      </c>
      <c r="E276" s="57">
        <f t="shared" si="30"/>
        <v>1951.44</v>
      </c>
      <c r="F276" s="56">
        <v>234</v>
      </c>
      <c r="G276" s="57">
        <v>234</v>
      </c>
      <c r="H276" s="58">
        <v>13</v>
      </c>
      <c r="I276" s="58">
        <v>392</v>
      </c>
      <c r="J276" s="58">
        <v>443</v>
      </c>
      <c r="K276" s="59">
        <v>0.4152</v>
      </c>
    </row>
    <row r="277" spans="1:11" s="53" customFormat="1" ht="12.75">
      <c r="A277" s="54">
        <v>11</v>
      </c>
      <c r="B277" s="55" t="s">
        <v>23</v>
      </c>
      <c r="C277" s="55" t="s">
        <v>289</v>
      </c>
      <c r="D277" s="56">
        <f t="shared" si="29"/>
        <v>3624.5699999999997</v>
      </c>
      <c r="E277" s="57">
        <f t="shared" si="30"/>
        <v>3307.86</v>
      </c>
      <c r="F277" s="56">
        <v>234</v>
      </c>
      <c r="G277" s="57">
        <v>234</v>
      </c>
      <c r="H277" s="58">
        <v>7</v>
      </c>
      <c r="I277" s="58">
        <v>443</v>
      </c>
      <c r="J277" s="58">
        <v>492</v>
      </c>
      <c r="K277" s="59">
        <v>0.7038</v>
      </c>
    </row>
    <row r="278" spans="1:11" s="53" customFormat="1" ht="12.75">
      <c r="A278" s="54">
        <v>11</v>
      </c>
      <c r="B278" s="55" t="s">
        <v>23</v>
      </c>
      <c r="C278" s="55" t="s">
        <v>290</v>
      </c>
      <c r="D278" s="56">
        <f t="shared" si="29"/>
        <v>3276.9449999999997</v>
      </c>
      <c r="E278" s="57">
        <f t="shared" si="30"/>
        <v>2990.6099999999997</v>
      </c>
      <c r="F278" s="56">
        <v>234</v>
      </c>
      <c r="G278" s="57">
        <v>234</v>
      </c>
      <c r="H278" s="58">
        <v>17</v>
      </c>
      <c r="I278" s="58">
        <v>267</v>
      </c>
      <c r="J278" s="58">
        <v>294</v>
      </c>
      <c r="K278" s="59">
        <v>0.6363</v>
      </c>
    </row>
    <row r="279" spans="1:11" s="53" customFormat="1" ht="12.75">
      <c r="A279" s="54">
        <v>11</v>
      </c>
      <c r="B279" s="55" t="s">
        <v>23</v>
      </c>
      <c r="C279" s="55" t="s">
        <v>291</v>
      </c>
      <c r="D279" s="56">
        <f t="shared" si="29"/>
        <v>2118.195</v>
      </c>
      <c r="E279" s="57">
        <f t="shared" si="30"/>
        <v>1933.11</v>
      </c>
      <c r="F279" s="56">
        <v>234</v>
      </c>
      <c r="G279" s="57">
        <v>234</v>
      </c>
      <c r="H279" s="58">
        <v>10</v>
      </c>
      <c r="I279" s="58">
        <v>321</v>
      </c>
      <c r="J279" s="58">
        <v>241</v>
      </c>
      <c r="K279" s="59">
        <v>0.4113</v>
      </c>
    </row>
    <row r="280" spans="1:11" s="53" customFormat="1" ht="12.75">
      <c r="A280" s="54">
        <v>11</v>
      </c>
      <c r="B280" s="55" t="s">
        <v>23</v>
      </c>
      <c r="C280" s="55" t="s">
        <v>292</v>
      </c>
      <c r="D280" s="56">
        <f t="shared" si="29"/>
        <v>1457.4499999999998</v>
      </c>
      <c r="E280" s="57">
        <f t="shared" si="30"/>
        <v>1330.1</v>
      </c>
      <c r="F280" s="56">
        <v>234</v>
      </c>
      <c r="G280" s="57">
        <v>234</v>
      </c>
      <c r="H280" s="58">
        <v>15</v>
      </c>
      <c r="I280" s="58">
        <v>254</v>
      </c>
      <c r="J280" s="58">
        <v>339</v>
      </c>
      <c r="K280" s="59">
        <v>0.283</v>
      </c>
    </row>
    <row r="281" spans="1:11" s="53" customFormat="1" ht="12.75">
      <c r="A281" s="54">
        <v>11</v>
      </c>
      <c r="B281" s="55" t="s">
        <v>23</v>
      </c>
      <c r="C281" s="55" t="s">
        <v>293</v>
      </c>
      <c r="D281" s="56">
        <f t="shared" si="29"/>
        <v>5028.975</v>
      </c>
      <c r="E281" s="57">
        <f t="shared" si="30"/>
        <v>4589.55</v>
      </c>
      <c r="F281" s="56">
        <v>234</v>
      </c>
      <c r="G281" s="57">
        <v>234</v>
      </c>
      <c r="H281" s="58">
        <v>24</v>
      </c>
      <c r="I281" s="58">
        <v>440</v>
      </c>
      <c r="J281" s="58">
        <v>422</v>
      </c>
      <c r="K281" s="59">
        <v>0.9765</v>
      </c>
    </row>
    <row r="282" spans="1:11" s="53" customFormat="1" ht="12.75">
      <c r="A282" s="54">
        <v>11</v>
      </c>
      <c r="B282" s="55" t="s">
        <v>23</v>
      </c>
      <c r="C282" s="55" t="s">
        <v>294</v>
      </c>
      <c r="D282" s="56">
        <f t="shared" si="29"/>
        <v>2753.705</v>
      </c>
      <c r="E282" s="57">
        <f t="shared" si="30"/>
        <v>2513.0899999999997</v>
      </c>
      <c r="F282" s="56">
        <v>234</v>
      </c>
      <c r="G282" s="57">
        <v>234</v>
      </c>
      <c r="H282" s="58">
        <v>16</v>
      </c>
      <c r="I282" s="58">
        <v>391</v>
      </c>
      <c r="J282" s="58">
        <v>422</v>
      </c>
      <c r="K282" s="59">
        <v>0.5347</v>
      </c>
    </row>
    <row r="283" spans="1:11" s="53" customFormat="1" ht="12.75">
      <c r="A283" s="54">
        <v>11</v>
      </c>
      <c r="B283" s="55" t="s">
        <v>23</v>
      </c>
      <c r="C283" s="55" t="s">
        <v>295</v>
      </c>
      <c r="D283" s="56">
        <f t="shared" si="29"/>
        <v>4938.849999999999</v>
      </c>
      <c r="E283" s="57">
        <f t="shared" si="30"/>
        <v>4507.3</v>
      </c>
      <c r="F283" s="56">
        <v>234</v>
      </c>
      <c r="G283" s="57">
        <v>234</v>
      </c>
      <c r="H283" s="58">
        <v>16</v>
      </c>
      <c r="I283" s="58">
        <v>488</v>
      </c>
      <c r="J283" s="58">
        <v>540</v>
      </c>
      <c r="K283" s="59">
        <v>0.959</v>
      </c>
    </row>
    <row r="284" spans="1:11" s="53" customFormat="1" ht="12.75">
      <c r="A284" s="54">
        <v>12</v>
      </c>
      <c r="B284" s="55" t="s">
        <v>21</v>
      </c>
      <c r="C284" s="55" t="s">
        <v>296</v>
      </c>
      <c r="D284" s="56">
        <f t="shared" si="29"/>
        <v>4482.5599999999995</v>
      </c>
      <c r="E284" s="57">
        <f t="shared" si="30"/>
        <v>4090.8799999999997</v>
      </c>
      <c r="F284" s="56">
        <f aca="true" t="shared" si="31" ref="F284:G289">0.8*D284</f>
        <v>3586.048</v>
      </c>
      <c r="G284" s="56">
        <f t="shared" si="31"/>
        <v>3272.7039999999997</v>
      </c>
      <c r="H284" s="58">
        <v>13</v>
      </c>
      <c r="I284" s="58">
        <v>335</v>
      </c>
      <c r="J284" s="58">
        <v>354</v>
      </c>
      <c r="K284" s="59">
        <v>0.8704</v>
      </c>
    </row>
    <row r="285" spans="1:11" s="53" customFormat="1" ht="12.75">
      <c r="A285" s="54">
        <v>12</v>
      </c>
      <c r="B285" s="55" t="s">
        <v>21</v>
      </c>
      <c r="C285" s="55" t="s">
        <v>297</v>
      </c>
      <c r="D285" s="56">
        <f t="shared" si="29"/>
        <v>3123.9900000000002</v>
      </c>
      <c r="E285" s="57">
        <f t="shared" si="30"/>
        <v>2851.02</v>
      </c>
      <c r="F285" s="56">
        <f t="shared" si="31"/>
        <v>2499.1920000000005</v>
      </c>
      <c r="G285" s="56">
        <f t="shared" si="31"/>
        <v>2280.8160000000003</v>
      </c>
      <c r="H285" s="58">
        <v>10</v>
      </c>
      <c r="I285" s="58">
        <v>326</v>
      </c>
      <c r="J285" s="58">
        <v>343</v>
      </c>
      <c r="K285" s="59">
        <v>0.6066</v>
      </c>
    </row>
    <row r="286" spans="1:11" s="53" customFormat="1" ht="12.75">
      <c r="A286" s="54">
        <v>12</v>
      </c>
      <c r="B286" s="55" t="s">
        <v>21</v>
      </c>
      <c r="C286" s="55" t="s">
        <v>298</v>
      </c>
      <c r="D286" s="56">
        <f t="shared" si="29"/>
        <v>4833.79</v>
      </c>
      <c r="E286" s="57">
        <f t="shared" si="30"/>
        <v>4411.42</v>
      </c>
      <c r="F286" s="56">
        <f t="shared" si="31"/>
        <v>3867.032</v>
      </c>
      <c r="G286" s="56">
        <f t="shared" si="31"/>
        <v>3529.1360000000004</v>
      </c>
      <c r="H286" s="58">
        <v>10</v>
      </c>
      <c r="I286" s="58">
        <v>427</v>
      </c>
      <c r="J286" s="58">
        <v>438</v>
      </c>
      <c r="K286" s="59">
        <v>0.9386</v>
      </c>
    </row>
    <row r="287" spans="1:11" s="53" customFormat="1" ht="12.75">
      <c r="A287" s="54">
        <v>12</v>
      </c>
      <c r="B287" s="55" t="s">
        <v>21</v>
      </c>
      <c r="C287" s="55" t="s">
        <v>299</v>
      </c>
      <c r="D287" s="56">
        <f t="shared" si="29"/>
        <v>3899.58</v>
      </c>
      <c r="E287" s="57">
        <f t="shared" si="30"/>
        <v>3558.84</v>
      </c>
      <c r="F287" s="56">
        <f t="shared" si="31"/>
        <v>3119.664</v>
      </c>
      <c r="G287" s="56">
        <f t="shared" si="31"/>
        <v>2847.072</v>
      </c>
      <c r="H287" s="58">
        <v>7</v>
      </c>
      <c r="I287" s="58">
        <v>493</v>
      </c>
      <c r="J287" s="58">
        <v>370</v>
      </c>
      <c r="K287" s="59">
        <v>0.7572</v>
      </c>
    </row>
    <row r="288" spans="1:11" s="53" customFormat="1" ht="12.75">
      <c r="A288" s="54">
        <v>12</v>
      </c>
      <c r="B288" s="55" t="s">
        <v>21</v>
      </c>
      <c r="C288" s="55" t="s">
        <v>300</v>
      </c>
      <c r="D288" s="56">
        <f t="shared" si="29"/>
        <v>2266.515</v>
      </c>
      <c r="E288" s="57">
        <f t="shared" si="30"/>
        <v>2068.47</v>
      </c>
      <c r="F288" s="56">
        <f t="shared" si="31"/>
        <v>1813.212</v>
      </c>
      <c r="G288" s="56">
        <f t="shared" si="31"/>
        <v>1654.7759999999998</v>
      </c>
      <c r="H288" s="58">
        <v>5</v>
      </c>
      <c r="I288" s="58">
        <v>530</v>
      </c>
      <c r="J288" s="58">
        <v>579</v>
      </c>
      <c r="K288" s="59">
        <v>0.4401</v>
      </c>
    </row>
    <row r="289" spans="1:11" s="53" customFormat="1" ht="12.75">
      <c r="A289" s="54">
        <v>12</v>
      </c>
      <c r="B289" s="55" t="s">
        <v>21</v>
      </c>
      <c r="C289" s="55" t="s">
        <v>301</v>
      </c>
      <c r="D289" s="56">
        <f t="shared" si="29"/>
        <v>4985.715</v>
      </c>
      <c r="E289" s="57">
        <f t="shared" si="30"/>
        <v>4550.07</v>
      </c>
      <c r="F289" s="56">
        <f t="shared" si="31"/>
        <v>3988.572</v>
      </c>
      <c r="G289" s="56">
        <f t="shared" si="31"/>
        <v>3640.056</v>
      </c>
      <c r="H289" s="58">
        <v>13</v>
      </c>
      <c r="I289" s="58">
        <v>840</v>
      </c>
      <c r="J289" s="58">
        <v>395</v>
      </c>
      <c r="K289" s="59">
        <v>0.9681</v>
      </c>
    </row>
    <row r="290" spans="1:11" s="53" customFormat="1" ht="12.75">
      <c r="A290" s="60">
        <v>12</v>
      </c>
      <c r="B290" s="61" t="s">
        <v>21</v>
      </c>
      <c r="C290" s="61" t="s">
        <v>302</v>
      </c>
      <c r="D290" s="56">
        <f>0.5*(5150*$K290)</f>
        <v>1484.745</v>
      </c>
      <c r="E290" s="56">
        <f>0.5*(4700*$K290)</f>
        <v>1355.01</v>
      </c>
      <c r="F290" s="56">
        <f>0.5*(5150*$K290)</f>
        <v>1484.745</v>
      </c>
      <c r="G290" s="56">
        <f>0.5*(4700*$K290)</f>
        <v>1355.01</v>
      </c>
      <c r="H290" s="58">
        <v>5</v>
      </c>
      <c r="I290" s="58">
        <v>637</v>
      </c>
      <c r="J290" s="58">
        <v>513</v>
      </c>
      <c r="K290" s="58">
        <v>0.5766</v>
      </c>
    </row>
    <row r="291" spans="1:11" s="53" customFormat="1" ht="12.75">
      <c r="A291" s="60">
        <v>12</v>
      </c>
      <c r="B291" s="61" t="s">
        <v>21</v>
      </c>
      <c r="C291" s="61" t="s">
        <v>303</v>
      </c>
      <c r="D291" s="56">
        <f>0.5*(5150*$K291)</f>
        <v>990.0875</v>
      </c>
      <c r="E291" s="56">
        <f>0.5*(4700*$K291)</f>
        <v>903.575</v>
      </c>
      <c r="F291" s="56">
        <f>0.5*(5150*$K291)</f>
        <v>990.0875</v>
      </c>
      <c r="G291" s="56">
        <f>0.5*(4700*$K291)</f>
        <v>903.575</v>
      </c>
      <c r="H291" s="58">
        <v>2</v>
      </c>
      <c r="I291" s="58">
        <v>550</v>
      </c>
      <c r="J291" s="58">
        <v>473</v>
      </c>
      <c r="K291" s="58">
        <v>0.3845</v>
      </c>
    </row>
    <row r="292" spans="1:11" s="53" customFormat="1" ht="12.75">
      <c r="A292" s="54">
        <v>12</v>
      </c>
      <c r="B292" s="55" t="s">
        <v>21</v>
      </c>
      <c r="C292" s="55" t="s">
        <v>304</v>
      </c>
      <c r="D292" s="56">
        <f aca="true" t="shared" si="32" ref="D292:D308">5150*K292</f>
        <v>5442.5199999999995</v>
      </c>
      <c r="E292" s="57">
        <f aca="true" t="shared" si="33" ref="E292:E308">4700*K292</f>
        <v>4966.96</v>
      </c>
      <c r="F292" s="56">
        <f>0.8*D292</f>
        <v>4354.016</v>
      </c>
      <c r="G292" s="56">
        <f>0.8*E292</f>
        <v>3973.568</v>
      </c>
      <c r="H292" s="58">
        <v>27</v>
      </c>
      <c r="I292" s="58">
        <v>475</v>
      </c>
      <c r="J292" s="58">
        <v>356</v>
      </c>
      <c r="K292" s="59">
        <v>1.0568</v>
      </c>
    </row>
    <row r="293" spans="1:11" s="53" customFormat="1" ht="12.75">
      <c r="A293" s="54">
        <v>12</v>
      </c>
      <c r="B293" s="55" t="s">
        <v>21</v>
      </c>
      <c r="C293" s="55" t="s">
        <v>305</v>
      </c>
      <c r="D293" s="56">
        <f t="shared" si="32"/>
        <v>3873.315</v>
      </c>
      <c r="E293" s="57">
        <f t="shared" si="33"/>
        <v>3534.87</v>
      </c>
      <c r="F293" s="56">
        <f>0.8*D293</f>
        <v>3098.652</v>
      </c>
      <c r="G293" s="56">
        <f>0.8*E293</f>
        <v>2827.896</v>
      </c>
      <c r="H293" s="58">
        <v>18</v>
      </c>
      <c r="I293" s="58">
        <v>366</v>
      </c>
      <c r="J293" s="58">
        <v>438</v>
      </c>
      <c r="K293" s="59">
        <v>0.7521</v>
      </c>
    </row>
    <row r="294" spans="1:11" s="53" customFormat="1" ht="12.75">
      <c r="A294" s="54">
        <v>12</v>
      </c>
      <c r="B294" s="55" t="s">
        <v>23</v>
      </c>
      <c r="C294" s="55" t="s">
        <v>306</v>
      </c>
      <c r="D294" s="56">
        <f t="shared" si="32"/>
        <v>5101.59</v>
      </c>
      <c r="E294" s="57">
        <f t="shared" si="33"/>
        <v>4655.820000000001</v>
      </c>
      <c r="F294" s="56">
        <v>234</v>
      </c>
      <c r="G294" s="57">
        <v>234</v>
      </c>
      <c r="H294" s="58">
        <v>33</v>
      </c>
      <c r="I294" s="58">
        <v>433</v>
      </c>
      <c r="J294" s="58">
        <v>478</v>
      </c>
      <c r="K294" s="59">
        <v>0.9906</v>
      </c>
    </row>
    <row r="295" spans="1:11" s="53" customFormat="1" ht="12.75">
      <c r="A295" s="54">
        <v>12</v>
      </c>
      <c r="B295" s="55" t="s">
        <v>23</v>
      </c>
      <c r="C295" s="55" t="s">
        <v>307</v>
      </c>
      <c r="D295" s="56">
        <f t="shared" si="32"/>
        <v>2636.8</v>
      </c>
      <c r="E295" s="57">
        <f t="shared" si="33"/>
        <v>2406.4</v>
      </c>
      <c r="F295" s="56">
        <v>234</v>
      </c>
      <c r="G295" s="57">
        <v>234</v>
      </c>
      <c r="H295" s="58">
        <v>22</v>
      </c>
      <c r="I295" s="58">
        <v>389</v>
      </c>
      <c r="J295" s="58">
        <v>446</v>
      </c>
      <c r="K295" s="59">
        <v>0.512</v>
      </c>
    </row>
    <row r="296" spans="1:11" s="53" customFormat="1" ht="12.75">
      <c r="A296" s="54">
        <v>12</v>
      </c>
      <c r="B296" s="55" t="s">
        <v>23</v>
      </c>
      <c r="C296" s="55" t="s">
        <v>308</v>
      </c>
      <c r="D296" s="56">
        <f t="shared" si="32"/>
        <v>3509.725</v>
      </c>
      <c r="E296" s="57">
        <f t="shared" si="33"/>
        <v>3203.05</v>
      </c>
      <c r="F296" s="56">
        <v>234</v>
      </c>
      <c r="G296" s="57">
        <v>234</v>
      </c>
      <c r="H296" s="58">
        <v>22</v>
      </c>
      <c r="I296" s="58">
        <v>407</v>
      </c>
      <c r="J296" s="58">
        <v>376</v>
      </c>
      <c r="K296" s="59">
        <v>0.6815</v>
      </c>
    </row>
    <row r="297" spans="1:11" s="53" customFormat="1" ht="12.75">
      <c r="A297" s="54">
        <v>12</v>
      </c>
      <c r="B297" s="55" t="s">
        <v>23</v>
      </c>
      <c r="C297" s="55" t="s">
        <v>309</v>
      </c>
      <c r="D297" s="56">
        <f t="shared" si="32"/>
        <v>2035.28</v>
      </c>
      <c r="E297" s="57">
        <f t="shared" si="33"/>
        <v>1857.44</v>
      </c>
      <c r="F297" s="56">
        <v>234</v>
      </c>
      <c r="G297" s="57">
        <v>234</v>
      </c>
      <c r="H297" s="58">
        <v>17</v>
      </c>
      <c r="I297" s="58">
        <v>378</v>
      </c>
      <c r="J297" s="58">
        <v>374</v>
      </c>
      <c r="K297" s="59">
        <v>0.3952</v>
      </c>
    </row>
    <row r="298" spans="1:11" s="53" customFormat="1" ht="12.75">
      <c r="A298" s="54">
        <v>12</v>
      </c>
      <c r="B298" s="55" t="s">
        <v>23</v>
      </c>
      <c r="C298" s="55" t="s">
        <v>310</v>
      </c>
      <c r="D298" s="56">
        <f t="shared" si="32"/>
        <v>3454.105</v>
      </c>
      <c r="E298" s="57">
        <f t="shared" si="33"/>
        <v>3152.29</v>
      </c>
      <c r="F298" s="56">
        <v>234</v>
      </c>
      <c r="G298" s="57">
        <v>234</v>
      </c>
      <c r="H298" s="58">
        <v>15</v>
      </c>
      <c r="I298" s="58">
        <v>458</v>
      </c>
      <c r="J298" s="58">
        <v>429</v>
      </c>
      <c r="K298" s="59">
        <v>0.6707</v>
      </c>
    </row>
    <row r="299" spans="1:11" s="53" customFormat="1" ht="12.75">
      <c r="A299" s="54">
        <v>12</v>
      </c>
      <c r="B299" s="55" t="s">
        <v>23</v>
      </c>
      <c r="C299" s="55" t="s">
        <v>311</v>
      </c>
      <c r="D299" s="56">
        <f t="shared" si="32"/>
        <v>2987.515</v>
      </c>
      <c r="E299" s="57">
        <f t="shared" si="33"/>
        <v>2726.47</v>
      </c>
      <c r="F299" s="56">
        <v>234</v>
      </c>
      <c r="G299" s="57">
        <v>234</v>
      </c>
      <c r="H299" s="58">
        <v>10</v>
      </c>
      <c r="I299" s="58">
        <v>497</v>
      </c>
      <c r="J299" s="58">
        <v>373</v>
      </c>
      <c r="K299" s="59">
        <v>0.5801</v>
      </c>
    </row>
    <row r="300" spans="1:11" s="53" customFormat="1" ht="12.75">
      <c r="A300" s="54">
        <v>13</v>
      </c>
      <c r="B300" s="55" t="s">
        <v>21</v>
      </c>
      <c r="C300" s="55" t="s">
        <v>312</v>
      </c>
      <c r="D300" s="56">
        <f t="shared" si="32"/>
        <v>7048.29</v>
      </c>
      <c r="E300" s="57">
        <f t="shared" si="33"/>
        <v>6432.42</v>
      </c>
      <c r="F300" s="56">
        <f aca="true" t="shared" si="34" ref="F300:F308">0.8*D300</f>
        <v>5638.6320000000005</v>
      </c>
      <c r="G300" s="56">
        <f aca="true" t="shared" si="35" ref="G300:G308">0.8*E300</f>
        <v>5145.936000000001</v>
      </c>
      <c r="H300" s="58">
        <v>50</v>
      </c>
      <c r="I300" s="58">
        <v>247</v>
      </c>
      <c r="J300" s="58">
        <v>343</v>
      </c>
      <c r="K300" s="59">
        <v>1.3686</v>
      </c>
    </row>
    <row r="301" spans="1:11" s="53" customFormat="1" ht="12.75">
      <c r="A301" s="54">
        <v>13</v>
      </c>
      <c r="B301" s="55" t="s">
        <v>21</v>
      </c>
      <c r="C301" s="55" t="s">
        <v>313</v>
      </c>
      <c r="D301" s="56">
        <f t="shared" si="32"/>
        <v>4373.895</v>
      </c>
      <c r="E301" s="57">
        <f t="shared" si="33"/>
        <v>3991.71</v>
      </c>
      <c r="F301" s="56">
        <f t="shared" si="34"/>
        <v>3499.1160000000004</v>
      </c>
      <c r="G301" s="56">
        <f t="shared" si="35"/>
        <v>3193.3680000000004</v>
      </c>
      <c r="H301" s="58">
        <v>15</v>
      </c>
      <c r="I301" s="58">
        <v>388</v>
      </c>
      <c r="J301" s="58">
        <v>258</v>
      </c>
      <c r="K301" s="59">
        <v>0.8493</v>
      </c>
    </row>
    <row r="302" spans="1:11" s="53" customFormat="1" ht="12.75">
      <c r="A302" s="54">
        <v>13</v>
      </c>
      <c r="B302" s="55" t="s">
        <v>21</v>
      </c>
      <c r="C302" s="55" t="s">
        <v>314</v>
      </c>
      <c r="D302" s="56">
        <f t="shared" si="32"/>
        <v>3620.45</v>
      </c>
      <c r="E302" s="57">
        <f t="shared" si="33"/>
        <v>3304.1</v>
      </c>
      <c r="F302" s="56">
        <f t="shared" si="34"/>
        <v>2896.36</v>
      </c>
      <c r="G302" s="56">
        <f t="shared" si="35"/>
        <v>2643.28</v>
      </c>
      <c r="H302" s="58">
        <v>14</v>
      </c>
      <c r="I302" s="58">
        <v>350</v>
      </c>
      <c r="J302" s="58">
        <v>262</v>
      </c>
      <c r="K302" s="59">
        <v>0.703</v>
      </c>
    </row>
    <row r="303" spans="1:11" s="53" customFormat="1" ht="12.75">
      <c r="A303" s="54">
        <v>13</v>
      </c>
      <c r="B303" s="55" t="s">
        <v>21</v>
      </c>
      <c r="C303" s="55" t="s">
        <v>315</v>
      </c>
      <c r="D303" s="56">
        <f t="shared" si="32"/>
        <v>5698.99</v>
      </c>
      <c r="E303" s="57">
        <f t="shared" si="33"/>
        <v>5201.02</v>
      </c>
      <c r="F303" s="56">
        <f t="shared" si="34"/>
        <v>4559.192</v>
      </c>
      <c r="G303" s="56">
        <f t="shared" si="35"/>
        <v>4160.816000000001</v>
      </c>
      <c r="H303" s="58">
        <v>20</v>
      </c>
      <c r="I303" s="58">
        <v>427</v>
      </c>
      <c r="J303" s="58">
        <v>383</v>
      </c>
      <c r="K303" s="59">
        <v>1.1066</v>
      </c>
    </row>
    <row r="304" spans="1:11" s="53" customFormat="1" ht="12.75">
      <c r="A304" s="54">
        <v>13</v>
      </c>
      <c r="B304" s="55" t="s">
        <v>21</v>
      </c>
      <c r="C304" s="55" t="s">
        <v>316</v>
      </c>
      <c r="D304" s="56">
        <f t="shared" si="32"/>
        <v>3977.345</v>
      </c>
      <c r="E304" s="57">
        <f t="shared" si="33"/>
        <v>3629.81</v>
      </c>
      <c r="F304" s="56">
        <f t="shared" si="34"/>
        <v>3181.876</v>
      </c>
      <c r="G304" s="56">
        <f t="shared" si="35"/>
        <v>2903.848</v>
      </c>
      <c r="H304" s="58">
        <v>14</v>
      </c>
      <c r="I304" s="58">
        <v>415</v>
      </c>
      <c r="J304" s="58">
        <v>311</v>
      </c>
      <c r="K304" s="59">
        <v>0.7723</v>
      </c>
    </row>
    <row r="305" spans="1:11" s="53" customFormat="1" ht="12.75">
      <c r="A305" s="54">
        <v>13</v>
      </c>
      <c r="B305" s="55" t="s">
        <v>21</v>
      </c>
      <c r="C305" s="55" t="s">
        <v>317</v>
      </c>
      <c r="D305" s="56">
        <f t="shared" si="32"/>
        <v>4132.36</v>
      </c>
      <c r="E305" s="57">
        <f t="shared" si="33"/>
        <v>3771.28</v>
      </c>
      <c r="F305" s="56">
        <f t="shared" si="34"/>
        <v>3305.888</v>
      </c>
      <c r="G305" s="56">
        <f t="shared" si="35"/>
        <v>3017.0240000000003</v>
      </c>
      <c r="H305" s="58">
        <v>12</v>
      </c>
      <c r="I305" s="58">
        <v>632</v>
      </c>
      <c r="J305" s="58">
        <v>474</v>
      </c>
      <c r="K305" s="59">
        <v>0.8024</v>
      </c>
    </row>
    <row r="306" spans="1:11" s="53" customFormat="1" ht="12.75">
      <c r="A306" s="54">
        <v>13</v>
      </c>
      <c r="B306" s="55" t="s">
        <v>21</v>
      </c>
      <c r="C306" s="55" t="s">
        <v>318</v>
      </c>
      <c r="D306" s="56">
        <f t="shared" si="32"/>
        <v>5030.005</v>
      </c>
      <c r="E306" s="57">
        <f t="shared" si="33"/>
        <v>4590.49</v>
      </c>
      <c r="F306" s="56">
        <f t="shared" si="34"/>
        <v>4024.0040000000004</v>
      </c>
      <c r="G306" s="56">
        <f t="shared" si="35"/>
        <v>3672.392</v>
      </c>
      <c r="H306" s="58">
        <v>7</v>
      </c>
      <c r="I306" s="58">
        <v>655</v>
      </c>
      <c r="J306" s="58">
        <v>491</v>
      </c>
      <c r="K306" s="59">
        <v>0.9767</v>
      </c>
    </row>
    <row r="307" spans="1:11" s="53" customFormat="1" ht="12.75">
      <c r="A307" s="54">
        <v>13</v>
      </c>
      <c r="B307" s="55" t="s">
        <v>21</v>
      </c>
      <c r="C307" s="55" t="s">
        <v>319</v>
      </c>
      <c r="D307" s="56">
        <f t="shared" si="32"/>
        <v>2604.355</v>
      </c>
      <c r="E307" s="57">
        <f t="shared" si="33"/>
        <v>2376.79</v>
      </c>
      <c r="F307" s="56">
        <f t="shared" si="34"/>
        <v>2083.484</v>
      </c>
      <c r="G307" s="56">
        <f t="shared" si="35"/>
        <v>1901.432</v>
      </c>
      <c r="H307" s="58">
        <v>2</v>
      </c>
      <c r="I307" s="58">
        <v>412</v>
      </c>
      <c r="J307" s="58">
        <v>312</v>
      </c>
      <c r="K307" s="59">
        <v>0.5057</v>
      </c>
    </row>
    <row r="308" spans="1:11" s="53" customFormat="1" ht="12.75">
      <c r="A308" s="54">
        <v>13</v>
      </c>
      <c r="B308" s="55" t="s">
        <v>21</v>
      </c>
      <c r="C308" s="55" t="s">
        <v>320</v>
      </c>
      <c r="D308" s="56">
        <f t="shared" si="32"/>
        <v>3219.265</v>
      </c>
      <c r="E308" s="57">
        <f t="shared" si="33"/>
        <v>2937.97</v>
      </c>
      <c r="F308" s="56">
        <f t="shared" si="34"/>
        <v>2575.4120000000003</v>
      </c>
      <c r="G308" s="56">
        <f t="shared" si="35"/>
        <v>2350.3759999999997</v>
      </c>
      <c r="H308" s="58">
        <v>10</v>
      </c>
      <c r="I308" s="58">
        <v>472</v>
      </c>
      <c r="J308" s="58">
        <v>520</v>
      </c>
      <c r="K308" s="59">
        <v>0.6251</v>
      </c>
    </row>
    <row r="309" spans="1:11" s="53" customFormat="1" ht="12.75">
      <c r="A309" s="60">
        <v>13</v>
      </c>
      <c r="B309" s="61" t="s">
        <v>21</v>
      </c>
      <c r="C309" s="61" t="s">
        <v>321</v>
      </c>
      <c r="D309" s="56">
        <f>0.5*(5150*$K309)</f>
        <v>1457.1924999999999</v>
      </c>
      <c r="E309" s="56">
        <f>0.5*(4700*$K309)</f>
        <v>1329.865</v>
      </c>
      <c r="F309" s="56">
        <f>0.5*(5150*$K309)</f>
        <v>1457.1924999999999</v>
      </c>
      <c r="G309" s="56">
        <f>0.5*(4700*$K309)</f>
        <v>1329.865</v>
      </c>
      <c r="H309" s="58">
        <v>5</v>
      </c>
      <c r="I309" s="58">
        <v>646</v>
      </c>
      <c r="J309" s="58">
        <v>456</v>
      </c>
      <c r="K309" s="58">
        <v>0.5659</v>
      </c>
    </row>
    <row r="310" spans="1:11" s="53" customFormat="1" ht="12.75">
      <c r="A310" s="54">
        <v>13</v>
      </c>
      <c r="B310" s="55" t="s">
        <v>21</v>
      </c>
      <c r="C310" s="55" t="s">
        <v>322</v>
      </c>
      <c r="D310" s="56">
        <f aca="true" t="shared" si="36" ref="D310:D331">5150*K310</f>
        <v>8802.895</v>
      </c>
      <c r="E310" s="57">
        <f aca="true" t="shared" si="37" ref="E310:E331">4700*K310</f>
        <v>8033.71</v>
      </c>
      <c r="F310" s="56">
        <f>0.8*D310</f>
        <v>7042.316000000001</v>
      </c>
      <c r="G310" s="56">
        <f>0.8*E310</f>
        <v>6426.968000000001</v>
      </c>
      <c r="H310" s="58">
        <v>30</v>
      </c>
      <c r="I310" s="58">
        <v>477</v>
      </c>
      <c r="J310" s="58">
        <v>358</v>
      </c>
      <c r="K310" s="59">
        <v>1.7093</v>
      </c>
    </row>
    <row r="311" spans="1:11" s="53" customFormat="1" ht="12.75">
      <c r="A311" s="54">
        <v>13</v>
      </c>
      <c r="B311" s="55" t="s">
        <v>23</v>
      </c>
      <c r="C311" s="55" t="s">
        <v>323</v>
      </c>
      <c r="D311" s="56">
        <f t="shared" si="36"/>
        <v>6261.37</v>
      </c>
      <c r="E311" s="57">
        <f t="shared" si="37"/>
        <v>5714.26</v>
      </c>
      <c r="F311" s="56">
        <v>234</v>
      </c>
      <c r="G311" s="57">
        <v>234</v>
      </c>
      <c r="H311" s="58">
        <v>24</v>
      </c>
      <c r="I311" s="58">
        <v>510</v>
      </c>
      <c r="J311" s="58">
        <v>499</v>
      </c>
      <c r="K311" s="59">
        <v>1.2158</v>
      </c>
    </row>
    <row r="312" spans="1:11" s="53" customFormat="1" ht="12.75">
      <c r="A312" s="54">
        <v>13</v>
      </c>
      <c r="B312" s="55" t="s">
        <v>23</v>
      </c>
      <c r="C312" s="55" t="s">
        <v>324</v>
      </c>
      <c r="D312" s="56">
        <f t="shared" si="36"/>
        <v>2476.12</v>
      </c>
      <c r="E312" s="57">
        <f t="shared" si="37"/>
        <v>2259.76</v>
      </c>
      <c r="F312" s="56">
        <v>234</v>
      </c>
      <c r="G312" s="57">
        <v>234</v>
      </c>
      <c r="H312" s="58">
        <v>21</v>
      </c>
      <c r="I312" s="58">
        <v>396</v>
      </c>
      <c r="J312" s="58">
        <v>489</v>
      </c>
      <c r="K312" s="59">
        <v>0.4808</v>
      </c>
    </row>
    <row r="313" spans="1:11" s="53" customFormat="1" ht="12.75">
      <c r="A313" s="54">
        <v>13</v>
      </c>
      <c r="B313" s="55" t="s">
        <v>23</v>
      </c>
      <c r="C313" s="55" t="s">
        <v>325</v>
      </c>
      <c r="D313" s="56">
        <f t="shared" si="36"/>
        <v>4542.3</v>
      </c>
      <c r="E313" s="57">
        <f t="shared" si="37"/>
        <v>4145.4</v>
      </c>
      <c r="F313" s="56">
        <v>234</v>
      </c>
      <c r="G313" s="57">
        <v>234</v>
      </c>
      <c r="H313" s="58">
        <v>11</v>
      </c>
      <c r="I313" s="58">
        <v>453</v>
      </c>
      <c r="J313" s="58">
        <v>340</v>
      </c>
      <c r="K313" s="59">
        <v>0.882</v>
      </c>
    </row>
    <row r="314" spans="1:11" s="53" customFormat="1" ht="12.75">
      <c r="A314" s="54">
        <v>13</v>
      </c>
      <c r="B314" s="55" t="s">
        <v>23</v>
      </c>
      <c r="C314" s="55" t="s">
        <v>326</v>
      </c>
      <c r="D314" s="56">
        <f t="shared" si="36"/>
        <v>2740.315</v>
      </c>
      <c r="E314" s="57">
        <f t="shared" si="37"/>
        <v>2500.87</v>
      </c>
      <c r="F314" s="56">
        <v>234</v>
      </c>
      <c r="G314" s="57">
        <v>234</v>
      </c>
      <c r="H314" s="58">
        <v>10</v>
      </c>
      <c r="I314" s="58">
        <v>451</v>
      </c>
      <c r="J314" s="58">
        <v>520</v>
      </c>
      <c r="K314" s="59">
        <v>0.5321</v>
      </c>
    </row>
    <row r="315" spans="1:11" s="53" customFormat="1" ht="12.75">
      <c r="A315" s="54">
        <v>14</v>
      </c>
      <c r="B315" s="55" t="s">
        <v>21</v>
      </c>
      <c r="C315" s="55" t="s">
        <v>327</v>
      </c>
      <c r="D315" s="56">
        <f t="shared" si="36"/>
        <v>3672.9799999999996</v>
      </c>
      <c r="E315" s="57">
        <f t="shared" si="37"/>
        <v>3352.04</v>
      </c>
      <c r="F315" s="56">
        <f>0.8*D315</f>
        <v>2938.384</v>
      </c>
      <c r="G315" s="56">
        <f>0.8*E315</f>
        <v>2681.632</v>
      </c>
      <c r="H315" s="58">
        <v>18</v>
      </c>
      <c r="I315" s="58">
        <v>498</v>
      </c>
      <c r="J315" s="58">
        <v>373</v>
      </c>
      <c r="K315" s="59">
        <v>0.7132</v>
      </c>
    </row>
    <row r="316" spans="1:11" s="53" customFormat="1" ht="12.75">
      <c r="A316" s="54">
        <v>14</v>
      </c>
      <c r="B316" s="55" t="s">
        <v>21</v>
      </c>
      <c r="C316" s="55" t="s">
        <v>328</v>
      </c>
      <c r="D316" s="56">
        <f t="shared" si="36"/>
        <v>2611.565</v>
      </c>
      <c r="E316" s="57">
        <f t="shared" si="37"/>
        <v>2383.37</v>
      </c>
      <c r="F316" s="56">
        <f>0.8*D316</f>
        <v>2089.252</v>
      </c>
      <c r="G316" s="56">
        <f>0.8*E316</f>
        <v>1906.696</v>
      </c>
      <c r="H316" s="58">
        <v>12</v>
      </c>
      <c r="I316" s="58">
        <v>437</v>
      </c>
      <c r="J316" s="58">
        <v>328</v>
      </c>
      <c r="K316" s="59">
        <v>0.5071</v>
      </c>
    </row>
    <row r="317" spans="1:11" s="53" customFormat="1" ht="12.75">
      <c r="A317" s="54">
        <v>14</v>
      </c>
      <c r="B317" s="55" t="s">
        <v>23</v>
      </c>
      <c r="C317" s="55" t="s">
        <v>329</v>
      </c>
      <c r="D317" s="56">
        <f t="shared" si="36"/>
        <v>1902.925</v>
      </c>
      <c r="E317" s="57">
        <f t="shared" si="37"/>
        <v>1736.6499999999999</v>
      </c>
      <c r="F317" s="56">
        <v>234</v>
      </c>
      <c r="G317" s="57">
        <v>234</v>
      </c>
      <c r="H317" s="58">
        <v>11</v>
      </c>
      <c r="I317" s="58">
        <v>574</v>
      </c>
      <c r="J317" s="58">
        <v>482</v>
      </c>
      <c r="K317" s="59">
        <v>0.3695</v>
      </c>
    </row>
    <row r="318" spans="1:11" s="53" customFormat="1" ht="12.75">
      <c r="A318" s="60">
        <v>14</v>
      </c>
      <c r="B318" s="61" t="s">
        <v>23</v>
      </c>
      <c r="C318" s="61" t="s">
        <v>330</v>
      </c>
      <c r="D318" s="56">
        <f t="shared" si="36"/>
        <v>1310.675</v>
      </c>
      <c r="E318" s="57">
        <f t="shared" si="37"/>
        <v>1196.15</v>
      </c>
      <c r="F318" s="56">
        <f>0.8*(5150*$K318)</f>
        <v>1048.54</v>
      </c>
      <c r="G318" s="56">
        <f>0.8*(4700*$K318)</f>
        <v>956.9200000000001</v>
      </c>
      <c r="H318" s="58">
        <v>6</v>
      </c>
      <c r="I318" s="58">
        <v>508</v>
      </c>
      <c r="J318" s="58">
        <v>381</v>
      </c>
      <c r="K318" s="58">
        <v>0.2545</v>
      </c>
    </row>
    <row r="319" spans="1:11" s="53" customFormat="1" ht="12.75">
      <c r="A319" s="54">
        <v>14</v>
      </c>
      <c r="B319" s="55" t="s">
        <v>21</v>
      </c>
      <c r="C319" s="55" t="s">
        <v>331</v>
      </c>
      <c r="D319" s="56">
        <f t="shared" si="36"/>
        <v>2594.0550000000003</v>
      </c>
      <c r="E319" s="57">
        <f t="shared" si="37"/>
        <v>2367.3900000000003</v>
      </c>
      <c r="F319" s="56">
        <f>0.8*D319</f>
        <v>2075.244</v>
      </c>
      <c r="G319" s="56">
        <f>0.8*E319</f>
        <v>1893.9120000000003</v>
      </c>
      <c r="H319" s="58">
        <v>7</v>
      </c>
      <c r="I319" s="58">
        <v>531</v>
      </c>
      <c r="J319" s="58">
        <v>497</v>
      </c>
      <c r="K319" s="59">
        <v>0.5037</v>
      </c>
    </row>
    <row r="320" spans="1:11" s="53" customFormat="1" ht="12.75">
      <c r="A320" s="54">
        <v>14</v>
      </c>
      <c r="B320" s="55" t="s">
        <v>21</v>
      </c>
      <c r="C320" s="55" t="s">
        <v>332</v>
      </c>
      <c r="D320" s="56">
        <f t="shared" si="36"/>
        <v>2851.04</v>
      </c>
      <c r="E320" s="57">
        <f t="shared" si="37"/>
        <v>2601.92</v>
      </c>
      <c r="F320" s="56">
        <f>0.8*D320</f>
        <v>2280.832</v>
      </c>
      <c r="G320" s="56">
        <f>0.8*E320</f>
        <v>2081.536</v>
      </c>
      <c r="H320" s="58">
        <v>14</v>
      </c>
      <c r="I320" s="58">
        <v>507</v>
      </c>
      <c r="J320" s="58">
        <v>655</v>
      </c>
      <c r="K320" s="59">
        <v>0.5536</v>
      </c>
    </row>
    <row r="321" spans="1:11" s="53" customFormat="1" ht="12.75">
      <c r="A321" s="54">
        <v>14</v>
      </c>
      <c r="B321" s="55" t="s">
        <v>23</v>
      </c>
      <c r="C321" s="55" t="s">
        <v>333</v>
      </c>
      <c r="D321" s="56">
        <f t="shared" si="36"/>
        <v>1672.205</v>
      </c>
      <c r="E321" s="57">
        <f t="shared" si="37"/>
        <v>1526.09</v>
      </c>
      <c r="F321" s="56">
        <v>234</v>
      </c>
      <c r="G321" s="57">
        <v>234</v>
      </c>
      <c r="H321" s="58">
        <v>10</v>
      </c>
      <c r="I321" s="58">
        <v>410</v>
      </c>
      <c r="J321" s="58">
        <v>429</v>
      </c>
      <c r="K321" s="59">
        <v>0.3247</v>
      </c>
    </row>
    <row r="322" spans="1:11" s="53" customFormat="1" ht="12.75">
      <c r="A322" s="54">
        <v>14</v>
      </c>
      <c r="B322" s="55" t="s">
        <v>21</v>
      </c>
      <c r="C322" s="55" t="s">
        <v>334</v>
      </c>
      <c r="D322" s="56">
        <f t="shared" si="36"/>
        <v>4321.88</v>
      </c>
      <c r="E322" s="57">
        <f t="shared" si="37"/>
        <v>3944.24</v>
      </c>
      <c r="F322" s="56">
        <f>0.8*D322</f>
        <v>3457.5040000000004</v>
      </c>
      <c r="G322" s="56">
        <f>0.8*E322</f>
        <v>3155.392</v>
      </c>
      <c r="H322" s="58">
        <v>10</v>
      </c>
      <c r="I322" s="58">
        <v>917</v>
      </c>
      <c r="J322" s="58">
        <v>688</v>
      </c>
      <c r="K322" s="59">
        <v>0.8392</v>
      </c>
    </row>
    <row r="323" spans="1:11" s="53" customFormat="1" ht="12.75">
      <c r="A323" s="54">
        <v>14</v>
      </c>
      <c r="B323" s="55" t="s">
        <v>23</v>
      </c>
      <c r="C323" s="55" t="s">
        <v>335</v>
      </c>
      <c r="D323" s="56">
        <f t="shared" si="36"/>
        <v>3962.41</v>
      </c>
      <c r="E323" s="57">
        <f t="shared" si="37"/>
        <v>3616.18</v>
      </c>
      <c r="F323" s="56">
        <v>234</v>
      </c>
      <c r="G323" s="57">
        <v>234</v>
      </c>
      <c r="H323" s="58">
        <v>11</v>
      </c>
      <c r="I323" s="58">
        <v>468</v>
      </c>
      <c r="J323" s="58">
        <v>351</v>
      </c>
      <c r="K323" s="59">
        <v>0.7694</v>
      </c>
    </row>
    <row r="324" spans="1:11" s="53" customFormat="1" ht="12.75">
      <c r="A324" s="54">
        <v>14</v>
      </c>
      <c r="B324" s="55" t="s">
        <v>23</v>
      </c>
      <c r="C324" s="55" t="s">
        <v>336</v>
      </c>
      <c r="D324" s="56">
        <f t="shared" si="36"/>
        <v>1412.645</v>
      </c>
      <c r="E324" s="57">
        <f t="shared" si="37"/>
        <v>1289.21</v>
      </c>
      <c r="F324" s="56">
        <v>234</v>
      </c>
      <c r="G324" s="57">
        <v>234</v>
      </c>
      <c r="H324" s="58">
        <v>10</v>
      </c>
      <c r="I324" s="58">
        <v>557</v>
      </c>
      <c r="J324" s="58">
        <v>418</v>
      </c>
      <c r="K324" s="59">
        <v>0.2743</v>
      </c>
    </row>
    <row r="325" spans="1:11" s="53" customFormat="1" ht="12.75">
      <c r="A325" s="54">
        <v>14</v>
      </c>
      <c r="B325" s="55" t="s">
        <v>23</v>
      </c>
      <c r="C325" s="55" t="s">
        <v>337</v>
      </c>
      <c r="D325" s="56">
        <f t="shared" si="36"/>
        <v>1766.45</v>
      </c>
      <c r="E325" s="57">
        <f t="shared" si="37"/>
        <v>1612.1000000000001</v>
      </c>
      <c r="F325" s="56">
        <v>234</v>
      </c>
      <c r="G325" s="57">
        <v>234</v>
      </c>
      <c r="H325" s="58">
        <v>7</v>
      </c>
      <c r="I325" s="58">
        <v>489</v>
      </c>
      <c r="J325" s="58">
        <v>367</v>
      </c>
      <c r="K325" s="59">
        <v>0.343</v>
      </c>
    </row>
    <row r="326" spans="1:11" s="53" customFormat="1" ht="12.75">
      <c r="A326" s="54">
        <v>14</v>
      </c>
      <c r="B326" s="55" t="s">
        <v>21</v>
      </c>
      <c r="C326" s="55" t="s">
        <v>338</v>
      </c>
      <c r="D326" s="56">
        <f t="shared" si="36"/>
        <v>2227.89</v>
      </c>
      <c r="E326" s="57">
        <f t="shared" si="37"/>
        <v>2033.22</v>
      </c>
      <c r="F326" s="56">
        <f>0.8*D326</f>
        <v>1782.312</v>
      </c>
      <c r="G326" s="56">
        <f>0.8*E326</f>
        <v>1626.576</v>
      </c>
      <c r="H326" s="58">
        <v>5</v>
      </c>
      <c r="I326" s="58">
        <v>833</v>
      </c>
      <c r="J326" s="58">
        <v>571</v>
      </c>
      <c r="K326" s="59">
        <v>0.4326</v>
      </c>
    </row>
    <row r="327" spans="1:11" s="53" customFormat="1" ht="12.75">
      <c r="A327" s="54">
        <v>14</v>
      </c>
      <c r="B327" s="55" t="s">
        <v>23</v>
      </c>
      <c r="C327" s="55" t="s">
        <v>339</v>
      </c>
      <c r="D327" s="56">
        <f t="shared" si="36"/>
        <v>765.2900000000001</v>
      </c>
      <c r="E327" s="57">
        <f t="shared" si="37"/>
        <v>698.4200000000001</v>
      </c>
      <c r="F327" s="56">
        <v>234</v>
      </c>
      <c r="G327" s="57">
        <v>234</v>
      </c>
      <c r="H327" s="58">
        <v>12</v>
      </c>
      <c r="I327" s="58">
        <v>244</v>
      </c>
      <c r="J327" s="58">
        <v>183</v>
      </c>
      <c r="K327" s="59">
        <v>0.1486</v>
      </c>
    </row>
    <row r="328" spans="1:11" s="53" customFormat="1" ht="12.75">
      <c r="A328" s="54">
        <v>14</v>
      </c>
      <c r="B328" s="55" t="s">
        <v>23</v>
      </c>
      <c r="C328" s="55" t="s">
        <v>340</v>
      </c>
      <c r="D328" s="56">
        <f t="shared" si="36"/>
        <v>2032.705</v>
      </c>
      <c r="E328" s="57">
        <f t="shared" si="37"/>
        <v>1855.09</v>
      </c>
      <c r="F328" s="56">
        <v>234</v>
      </c>
      <c r="G328" s="57">
        <v>234</v>
      </c>
      <c r="H328" s="58">
        <v>12</v>
      </c>
      <c r="I328" s="58">
        <v>387</v>
      </c>
      <c r="J328" s="58">
        <v>373</v>
      </c>
      <c r="K328" s="59">
        <v>0.3947</v>
      </c>
    </row>
    <row r="329" spans="1:11" s="53" customFormat="1" ht="12.75">
      <c r="A329" s="54">
        <v>14</v>
      </c>
      <c r="B329" s="55" t="s">
        <v>23</v>
      </c>
      <c r="C329" s="55" t="s">
        <v>341</v>
      </c>
      <c r="D329" s="56">
        <f t="shared" si="36"/>
        <v>1391.015</v>
      </c>
      <c r="E329" s="57">
        <f t="shared" si="37"/>
        <v>1269.47</v>
      </c>
      <c r="F329" s="56">
        <v>234</v>
      </c>
      <c r="G329" s="57">
        <v>234</v>
      </c>
      <c r="H329" s="58">
        <v>10</v>
      </c>
      <c r="I329" s="58">
        <v>442</v>
      </c>
      <c r="J329" s="58">
        <v>338</v>
      </c>
      <c r="K329" s="59">
        <v>0.2701</v>
      </c>
    </row>
    <row r="330" spans="1:11" s="53" customFormat="1" ht="12.75">
      <c r="A330" s="54">
        <v>15</v>
      </c>
      <c r="B330" s="55"/>
      <c r="C330" s="55" t="s">
        <v>342</v>
      </c>
      <c r="D330" s="56">
        <f t="shared" si="36"/>
        <v>7327.935</v>
      </c>
      <c r="E330" s="57">
        <f t="shared" si="37"/>
        <v>6687.63</v>
      </c>
      <c r="F330" s="56">
        <f>0.8*D330</f>
        <v>5862.348000000001</v>
      </c>
      <c r="G330" s="56">
        <f>0.8*E330</f>
        <v>5350.104</v>
      </c>
      <c r="H330" s="58">
        <v>11</v>
      </c>
      <c r="I330" s="58">
        <v>330</v>
      </c>
      <c r="J330" s="58">
        <v>248</v>
      </c>
      <c r="K330" s="59">
        <v>1.4229</v>
      </c>
    </row>
    <row r="331" spans="1:11" s="53" customFormat="1" ht="12.75">
      <c r="A331" s="54">
        <v>15</v>
      </c>
      <c r="B331" s="55"/>
      <c r="C331" s="55" t="s">
        <v>343</v>
      </c>
      <c r="D331" s="56">
        <f t="shared" si="36"/>
        <v>5840.099999999999</v>
      </c>
      <c r="E331" s="57">
        <f t="shared" si="37"/>
        <v>5329.799999999999</v>
      </c>
      <c r="F331" s="56">
        <f>0.8*D331</f>
        <v>4672.08</v>
      </c>
      <c r="G331" s="56">
        <f>0.8*E331</f>
        <v>4263.839999999999</v>
      </c>
      <c r="H331" s="58">
        <v>13</v>
      </c>
      <c r="I331" s="58">
        <v>247</v>
      </c>
      <c r="J331" s="58">
        <v>185</v>
      </c>
      <c r="K331" s="59">
        <v>1.134</v>
      </c>
    </row>
    <row r="332" spans="1:11" s="53" customFormat="1" ht="12.75">
      <c r="A332" s="60">
        <v>15</v>
      </c>
      <c r="B332" s="63"/>
      <c r="C332" s="63" t="s">
        <v>344</v>
      </c>
      <c r="D332" s="66">
        <v>600</v>
      </c>
      <c r="E332" s="67">
        <v>600</v>
      </c>
      <c r="F332" s="66">
        <v>600</v>
      </c>
      <c r="G332" s="67">
        <v>600</v>
      </c>
      <c r="H332" s="64">
        <v>7</v>
      </c>
      <c r="I332" s="64"/>
      <c r="J332" s="64"/>
      <c r="K332" s="65">
        <v>0.2252</v>
      </c>
    </row>
    <row r="333" spans="1:11" s="53" customFormat="1" ht="12.75">
      <c r="A333" s="54">
        <v>16</v>
      </c>
      <c r="B333" s="55" t="s">
        <v>21</v>
      </c>
      <c r="C333" s="55" t="s">
        <v>345</v>
      </c>
      <c r="D333" s="56">
        <f aca="true" t="shared" si="38" ref="D333:D364">5150*K333</f>
        <v>8222.49</v>
      </c>
      <c r="E333" s="57">
        <f aca="true" t="shared" si="39" ref="E333:E364">4700*K333</f>
        <v>7504.02</v>
      </c>
      <c r="F333" s="56">
        <f>0.8*D333</f>
        <v>6577.992</v>
      </c>
      <c r="G333" s="56">
        <f>0.8*E333</f>
        <v>6003.216</v>
      </c>
      <c r="H333" s="58">
        <v>17</v>
      </c>
      <c r="I333" s="58">
        <v>721</v>
      </c>
      <c r="J333" s="58">
        <v>576</v>
      </c>
      <c r="K333" s="59">
        <v>1.5966</v>
      </c>
    </row>
    <row r="334" spans="1:11" s="53" customFormat="1" ht="12.75">
      <c r="A334" s="60">
        <v>16</v>
      </c>
      <c r="B334" s="61" t="s">
        <v>23</v>
      </c>
      <c r="C334" s="61" t="s">
        <v>346</v>
      </c>
      <c r="D334" s="56">
        <f t="shared" si="38"/>
        <v>4058.715</v>
      </c>
      <c r="E334" s="57">
        <f t="shared" si="39"/>
        <v>3704.07</v>
      </c>
      <c r="F334" s="56">
        <v>234</v>
      </c>
      <c r="G334" s="57">
        <v>234</v>
      </c>
      <c r="H334" s="58">
        <v>28</v>
      </c>
      <c r="I334" s="58">
        <v>403</v>
      </c>
      <c r="J334" s="58">
        <v>462</v>
      </c>
      <c r="K334" s="58">
        <v>0.7881</v>
      </c>
    </row>
    <row r="335" spans="1:11" s="53" customFormat="1" ht="12.75">
      <c r="A335" s="54">
        <v>16</v>
      </c>
      <c r="B335" s="55" t="s">
        <v>23</v>
      </c>
      <c r="C335" s="55" t="s">
        <v>347</v>
      </c>
      <c r="D335" s="56">
        <f t="shared" si="38"/>
        <v>3503.03</v>
      </c>
      <c r="E335" s="57">
        <f t="shared" si="39"/>
        <v>3196.94</v>
      </c>
      <c r="F335" s="56">
        <v>234</v>
      </c>
      <c r="G335" s="57">
        <v>234</v>
      </c>
      <c r="H335" s="58">
        <v>17</v>
      </c>
      <c r="I335" s="58">
        <v>537</v>
      </c>
      <c r="J335" s="58">
        <v>440</v>
      </c>
      <c r="K335" s="59">
        <v>0.6802</v>
      </c>
    </row>
    <row r="336" spans="1:11" s="53" customFormat="1" ht="12.75">
      <c r="A336" s="54">
        <v>16</v>
      </c>
      <c r="B336" s="55" t="s">
        <v>23</v>
      </c>
      <c r="C336" s="55" t="s">
        <v>348</v>
      </c>
      <c r="D336" s="56">
        <f t="shared" si="38"/>
        <v>6131.075</v>
      </c>
      <c r="E336" s="57">
        <f t="shared" si="39"/>
        <v>5595.349999999999</v>
      </c>
      <c r="F336" s="56">
        <v>234</v>
      </c>
      <c r="G336" s="57">
        <v>234</v>
      </c>
      <c r="H336" s="58">
        <v>22</v>
      </c>
      <c r="I336" s="58">
        <v>680</v>
      </c>
      <c r="J336" s="58">
        <v>653</v>
      </c>
      <c r="K336" s="59">
        <v>1.1905</v>
      </c>
    </row>
    <row r="337" spans="1:11" s="53" customFormat="1" ht="12.75">
      <c r="A337" s="54">
        <v>16</v>
      </c>
      <c r="B337" s="55" t="s">
        <v>23</v>
      </c>
      <c r="C337" s="55" t="s">
        <v>349</v>
      </c>
      <c r="D337" s="56">
        <f t="shared" si="38"/>
        <v>6226.865000000001</v>
      </c>
      <c r="E337" s="57">
        <f t="shared" si="39"/>
        <v>5682.77</v>
      </c>
      <c r="F337" s="56">
        <v>234</v>
      </c>
      <c r="G337" s="57">
        <v>234</v>
      </c>
      <c r="H337" s="58">
        <v>35</v>
      </c>
      <c r="I337" s="58">
        <v>485</v>
      </c>
      <c r="J337" s="58">
        <v>364</v>
      </c>
      <c r="K337" s="59">
        <v>1.2091</v>
      </c>
    </row>
    <row r="338" spans="1:11" s="53" customFormat="1" ht="12.75">
      <c r="A338" s="54">
        <v>16</v>
      </c>
      <c r="B338" s="55" t="s">
        <v>23</v>
      </c>
      <c r="C338" s="55" t="s">
        <v>350</v>
      </c>
      <c r="D338" s="56">
        <f t="shared" si="38"/>
        <v>3468.525</v>
      </c>
      <c r="E338" s="57">
        <f t="shared" si="39"/>
        <v>3165.45</v>
      </c>
      <c r="F338" s="56">
        <v>234</v>
      </c>
      <c r="G338" s="57">
        <v>234</v>
      </c>
      <c r="H338" s="58">
        <v>18</v>
      </c>
      <c r="I338" s="58">
        <v>436</v>
      </c>
      <c r="J338" s="58">
        <v>327</v>
      </c>
      <c r="K338" s="59">
        <v>0.6735</v>
      </c>
    </row>
    <row r="339" spans="1:11" s="53" customFormat="1" ht="12.75">
      <c r="A339" s="54">
        <v>17</v>
      </c>
      <c r="B339" s="55" t="s">
        <v>21</v>
      </c>
      <c r="C339" s="55" t="s">
        <v>351</v>
      </c>
      <c r="D339" s="56">
        <f t="shared" si="38"/>
        <v>6838.685</v>
      </c>
      <c r="E339" s="57">
        <f t="shared" si="39"/>
        <v>6241.13</v>
      </c>
      <c r="F339" s="56">
        <f>0.8*D339</f>
        <v>5470.948</v>
      </c>
      <c r="G339" s="56">
        <f>0.8*E339</f>
        <v>4992.904</v>
      </c>
      <c r="H339" s="58">
        <v>12</v>
      </c>
      <c r="I339" s="58">
        <v>605</v>
      </c>
      <c r="J339" s="58">
        <v>582</v>
      </c>
      <c r="K339" s="59">
        <v>1.3279</v>
      </c>
    </row>
    <row r="340" spans="1:11" s="53" customFormat="1" ht="12.75">
      <c r="A340" s="54">
        <v>17</v>
      </c>
      <c r="B340" s="55" t="s">
        <v>23</v>
      </c>
      <c r="C340" s="55" t="s">
        <v>352</v>
      </c>
      <c r="D340" s="56">
        <f t="shared" si="38"/>
        <v>5091.29</v>
      </c>
      <c r="E340" s="57">
        <f t="shared" si="39"/>
        <v>4646.42</v>
      </c>
      <c r="F340" s="56">
        <v>234</v>
      </c>
      <c r="G340" s="57">
        <v>234</v>
      </c>
      <c r="H340" s="58">
        <v>28</v>
      </c>
      <c r="I340" s="58">
        <v>355</v>
      </c>
      <c r="J340" s="58">
        <v>524</v>
      </c>
      <c r="K340" s="59">
        <v>0.9886</v>
      </c>
    </row>
    <row r="341" spans="1:11" s="53" customFormat="1" ht="12.75">
      <c r="A341" s="54">
        <v>17</v>
      </c>
      <c r="B341" s="55" t="s">
        <v>23</v>
      </c>
      <c r="C341" s="55" t="s">
        <v>353</v>
      </c>
      <c r="D341" s="56">
        <f t="shared" si="38"/>
        <v>3138.925</v>
      </c>
      <c r="E341" s="57">
        <f t="shared" si="39"/>
        <v>2864.65</v>
      </c>
      <c r="F341" s="56">
        <v>234</v>
      </c>
      <c r="G341" s="57">
        <v>234</v>
      </c>
      <c r="H341" s="58">
        <v>11</v>
      </c>
      <c r="I341" s="58">
        <v>544</v>
      </c>
      <c r="J341" s="58">
        <v>528</v>
      </c>
      <c r="K341" s="59">
        <v>0.6095</v>
      </c>
    </row>
    <row r="342" spans="1:11" s="53" customFormat="1" ht="12.75">
      <c r="A342" s="54">
        <v>17</v>
      </c>
      <c r="B342" s="55" t="s">
        <v>23</v>
      </c>
      <c r="C342" s="55" t="s">
        <v>354</v>
      </c>
      <c r="D342" s="56">
        <f t="shared" si="38"/>
        <v>2191.8399999999997</v>
      </c>
      <c r="E342" s="57">
        <f t="shared" si="39"/>
        <v>2000.32</v>
      </c>
      <c r="F342" s="56">
        <v>234</v>
      </c>
      <c r="G342" s="57">
        <v>234</v>
      </c>
      <c r="H342" s="58">
        <v>20</v>
      </c>
      <c r="I342" s="58">
        <v>319</v>
      </c>
      <c r="J342" s="58">
        <v>320</v>
      </c>
      <c r="K342" s="59">
        <v>0.4256</v>
      </c>
    </row>
    <row r="343" spans="1:11" s="53" customFormat="1" ht="12.75">
      <c r="A343" s="54">
        <v>17</v>
      </c>
      <c r="B343" s="55" t="s">
        <v>23</v>
      </c>
      <c r="C343" s="55" t="s">
        <v>355</v>
      </c>
      <c r="D343" s="56">
        <f t="shared" si="38"/>
        <v>2192.355</v>
      </c>
      <c r="E343" s="57">
        <f t="shared" si="39"/>
        <v>2000.7900000000002</v>
      </c>
      <c r="F343" s="56">
        <v>234</v>
      </c>
      <c r="G343" s="57">
        <v>234</v>
      </c>
      <c r="H343" s="58">
        <v>17</v>
      </c>
      <c r="I343" s="58">
        <v>319</v>
      </c>
      <c r="J343" s="58">
        <v>493</v>
      </c>
      <c r="K343" s="59">
        <v>0.4257</v>
      </c>
    </row>
    <row r="344" spans="1:11" s="53" customFormat="1" ht="12.75">
      <c r="A344" s="54">
        <v>17</v>
      </c>
      <c r="B344" s="55" t="s">
        <v>23</v>
      </c>
      <c r="C344" s="55" t="s">
        <v>356</v>
      </c>
      <c r="D344" s="56">
        <f t="shared" si="38"/>
        <v>6867.525</v>
      </c>
      <c r="E344" s="57">
        <f t="shared" si="39"/>
        <v>6267.45</v>
      </c>
      <c r="F344" s="56">
        <v>234</v>
      </c>
      <c r="G344" s="57">
        <v>234</v>
      </c>
      <c r="H344" s="58">
        <v>41</v>
      </c>
      <c r="I344" s="58">
        <v>405</v>
      </c>
      <c r="J344" s="58">
        <v>439</v>
      </c>
      <c r="K344" s="59">
        <v>1.3335</v>
      </c>
    </row>
    <row r="345" spans="1:11" s="53" customFormat="1" ht="12.75">
      <c r="A345" s="54">
        <v>17</v>
      </c>
      <c r="B345" s="55" t="s">
        <v>23</v>
      </c>
      <c r="C345" s="55" t="s">
        <v>357</v>
      </c>
      <c r="D345" s="56">
        <f t="shared" si="38"/>
        <v>3531.355</v>
      </c>
      <c r="E345" s="57">
        <f t="shared" si="39"/>
        <v>3222.79</v>
      </c>
      <c r="F345" s="56">
        <v>234</v>
      </c>
      <c r="G345" s="57">
        <v>234</v>
      </c>
      <c r="H345" s="58">
        <v>34</v>
      </c>
      <c r="I345" s="58">
        <v>404</v>
      </c>
      <c r="J345" s="58">
        <v>303</v>
      </c>
      <c r="K345" s="59">
        <v>0.6857</v>
      </c>
    </row>
    <row r="346" spans="1:11" s="53" customFormat="1" ht="12.75">
      <c r="A346" s="54">
        <v>18</v>
      </c>
      <c r="B346" s="55" t="s">
        <v>23</v>
      </c>
      <c r="C346" s="55" t="s">
        <v>358</v>
      </c>
      <c r="D346" s="56">
        <f t="shared" si="38"/>
        <v>7839.33</v>
      </c>
      <c r="E346" s="57">
        <f t="shared" si="39"/>
        <v>7154.34</v>
      </c>
      <c r="F346" s="56">
        <v>234</v>
      </c>
      <c r="G346" s="57">
        <v>234</v>
      </c>
      <c r="H346" s="58">
        <v>37</v>
      </c>
      <c r="I346" s="58">
        <v>410</v>
      </c>
      <c r="J346" s="58">
        <v>409</v>
      </c>
      <c r="K346" s="59">
        <v>1.5222</v>
      </c>
    </row>
    <row r="347" spans="1:11" s="53" customFormat="1" ht="12.75">
      <c r="A347" s="54">
        <v>18</v>
      </c>
      <c r="B347" s="55" t="s">
        <v>23</v>
      </c>
      <c r="C347" s="55" t="s">
        <v>359</v>
      </c>
      <c r="D347" s="56">
        <f t="shared" si="38"/>
        <v>4621.61</v>
      </c>
      <c r="E347" s="57">
        <f t="shared" si="39"/>
        <v>4217.78</v>
      </c>
      <c r="F347" s="56">
        <v>234</v>
      </c>
      <c r="G347" s="57">
        <v>234</v>
      </c>
      <c r="H347" s="58">
        <v>19</v>
      </c>
      <c r="I347" s="58">
        <v>383</v>
      </c>
      <c r="J347" s="58">
        <v>473</v>
      </c>
      <c r="K347" s="59">
        <v>0.8974</v>
      </c>
    </row>
    <row r="348" spans="1:11" s="53" customFormat="1" ht="12.75">
      <c r="A348" s="54">
        <v>18</v>
      </c>
      <c r="B348" s="55" t="s">
        <v>23</v>
      </c>
      <c r="C348" s="55" t="s">
        <v>360</v>
      </c>
      <c r="D348" s="56">
        <f t="shared" si="38"/>
        <v>4984.6849999999995</v>
      </c>
      <c r="E348" s="57">
        <f t="shared" si="39"/>
        <v>4549.13</v>
      </c>
      <c r="F348" s="56">
        <v>234</v>
      </c>
      <c r="G348" s="57">
        <v>234</v>
      </c>
      <c r="H348" s="58">
        <v>22</v>
      </c>
      <c r="I348" s="58">
        <v>419</v>
      </c>
      <c r="J348" s="58">
        <v>437</v>
      </c>
      <c r="K348" s="59">
        <v>0.9679</v>
      </c>
    </row>
    <row r="349" spans="1:11" s="53" customFormat="1" ht="12.75">
      <c r="A349" s="54">
        <v>18</v>
      </c>
      <c r="B349" s="55" t="s">
        <v>23</v>
      </c>
      <c r="C349" s="55" t="s">
        <v>361</v>
      </c>
      <c r="D349" s="56">
        <f t="shared" si="38"/>
        <v>4892.5</v>
      </c>
      <c r="E349" s="57">
        <f t="shared" si="39"/>
        <v>4465</v>
      </c>
      <c r="F349" s="56">
        <v>234</v>
      </c>
      <c r="G349" s="57">
        <v>234</v>
      </c>
      <c r="H349" s="58">
        <v>22</v>
      </c>
      <c r="I349" s="58">
        <v>444</v>
      </c>
      <c r="J349" s="58">
        <v>333</v>
      </c>
      <c r="K349" s="59">
        <v>0.95</v>
      </c>
    </row>
    <row r="350" spans="1:11" s="53" customFormat="1" ht="12.75">
      <c r="A350" s="54">
        <v>18</v>
      </c>
      <c r="B350" s="55" t="s">
        <v>23</v>
      </c>
      <c r="C350" s="55" t="s">
        <v>362</v>
      </c>
      <c r="D350" s="56">
        <f t="shared" si="38"/>
        <v>3352.65</v>
      </c>
      <c r="E350" s="57">
        <f t="shared" si="39"/>
        <v>3059.7000000000003</v>
      </c>
      <c r="F350" s="56">
        <v>234</v>
      </c>
      <c r="G350" s="57">
        <v>234</v>
      </c>
      <c r="H350" s="58">
        <v>21</v>
      </c>
      <c r="I350" s="58">
        <v>385</v>
      </c>
      <c r="J350" s="58">
        <v>288</v>
      </c>
      <c r="K350" s="59">
        <v>0.651</v>
      </c>
    </row>
    <row r="351" spans="1:11" s="53" customFormat="1" ht="12.75">
      <c r="A351" s="54">
        <v>18</v>
      </c>
      <c r="B351" s="55" t="s">
        <v>23</v>
      </c>
      <c r="C351" s="55" t="s">
        <v>363</v>
      </c>
      <c r="D351" s="56">
        <f t="shared" si="38"/>
        <v>3544.23</v>
      </c>
      <c r="E351" s="57">
        <f t="shared" si="39"/>
        <v>3234.54</v>
      </c>
      <c r="F351" s="56">
        <v>234</v>
      </c>
      <c r="G351" s="57">
        <v>234</v>
      </c>
      <c r="H351" s="58">
        <v>16</v>
      </c>
      <c r="I351" s="58">
        <v>465</v>
      </c>
      <c r="J351" s="58">
        <v>349</v>
      </c>
      <c r="K351" s="59">
        <v>0.6882</v>
      </c>
    </row>
    <row r="352" spans="1:11" s="53" customFormat="1" ht="12.75">
      <c r="A352" s="54">
        <v>18</v>
      </c>
      <c r="B352" s="55" t="s">
        <v>23</v>
      </c>
      <c r="C352" s="55" t="s">
        <v>364</v>
      </c>
      <c r="D352" s="56">
        <f t="shared" si="38"/>
        <v>3928.935</v>
      </c>
      <c r="E352" s="57">
        <f t="shared" si="39"/>
        <v>3585.63</v>
      </c>
      <c r="F352" s="56">
        <v>234</v>
      </c>
      <c r="G352" s="57">
        <v>234</v>
      </c>
      <c r="H352" s="58">
        <v>10</v>
      </c>
      <c r="I352" s="58">
        <v>487</v>
      </c>
      <c r="J352" s="58">
        <v>478</v>
      </c>
      <c r="K352" s="59">
        <v>0.7629</v>
      </c>
    </row>
    <row r="353" spans="1:11" s="53" customFormat="1" ht="12.75">
      <c r="A353" s="54">
        <v>18</v>
      </c>
      <c r="B353" s="55" t="s">
        <v>23</v>
      </c>
      <c r="C353" s="55" t="s">
        <v>365</v>
      </c>
      <c r="D353" s="56">
        <f t="shared" si="38"/>
        <v>8227.64</v>
      </c>
      <c r="E353" s="57">
        <f t="shared" si="39"/>
        <v>7508.719999999999</v>
      </c>
      <c r="F353" s="56">
        <v>234</v>
      </c>
      <c r="G353" s="57">
        <v>234</v>
      </c>
      <c r="H353" s="58">
        <v>19</v>
      </c>
      <c r="I353" s="58">
        <v>544</v>
      </c>
      <c r="J353" s="58">
        <v>490</v>
      </c>
      <c r="K353" s="59">
        <v>1.5976</v>
      </c>
    </row>
    <row r="354" spans="1:11" s="53" customFormat="1" ht="12.75">
      <c r="A354" s="54">
        <v>19</v>
      </c>
      <c r="B354" s="55" t="s">
        <v>21</v>
      </c>
      <c r="C354" s="55" t="s">
        <v>366</v>
      </c>
      <c r="D354" s="56">
        <f t="shared" si="38"/>
        <v>12389.87</v>
      </c>
      <c r="E354" s="57">
        <f t="shared" si="39"/>
        <v>11307.26</v>
      </c>
      <c r="F354" s="56">
        <f>0.8*D354</f>
        <v>9911.896</v>
      </c>
      <c r="G354" s="56">
        <f>0.8*E354</f>
        <v>9045.808</v>
      </c>
      <c r="H354" s="58">
        <v>38</v>
      </c>
      <c r="I354" s="58">
        <v>595</v>
      </c>
      <c r="J354" s="58">
        <v>427</v>
      </c>
      <c r="K354" s="59">
        <v>2.4058</v>
      </c>
    </row>
    <row r="355" spans="1:11" s="53" customFormat="1" ht="12.75">
      <c r="A355" s="54">
        <v>19</v>
      </c>
      <c r="B355" s="55" t="s">
        <v>23</v>
      </c>
      <c r="C355" s="55" t="s">
        <v>367</v>
      </c>
      <c r="D355" s="56">
        <f t="shared" si="38"/>
        <v>3628.175</v>
      </c>
      <c r="E355" s="57">
        <f t="shared" si="39"/>
        <v>3311.15</v>
      </c>
      <c r="F355" s="56">
        <v>234</v>
      </c>
      <c r="G355" s="57">
        <v>234</v>
      </c>
      <c r="H355" s="58">
        <v>16</v>
      </c>
      <c r="I355" s="58">
        <v>399</v>
      </c>
      <c r="J355" s="58">
        <v>468</v>
      </c>
      <c r="K355" s="59">
        <v>0.7045</v>
      </c>
    </row>
    <row r="356" spans="1:11" s="53" customFormat="1" ht="12.75">
      <c r="A356" s="60">
        <v>19</v>
      </c>
      <c r="B356" s="61" t="s">
        <v>23</v>
      </c>
      <c r="C356" s="61" t="s">
        <v>368</v>
      </c>
      <c r="D356" s="56">
        <f t="shared" si="38"/>
        <v>3101.845</v>
      </c>
      <c r="E356" s="57">
        <f t="shared" si="39"/>
        <v>2830.81</v>
      </c>
      <c r="F356" s="56">
        <v>234</v>
      </c>
      <c r="G356" s="57">
        <v>234</v>
      </c>
      <c r="H356" s="58">
        <v>19</v>
      </c>
      <c r="I356" s="58">
        <v>344</v>
      </c>
      <c r="J356" s="58">
        <v>384</v>
      </c>
      <c r="K356" s="58">
        <v>0.6023</v>
      </c>
    </row>
    <row r="357" spans="1:11" s="53" customFormat="1" ht="12.75">
      <c r="A357" s="60">
        <v>19</v>
      </c>
      <c r="B357" s="61" t="s">
        <v>23</v>
      </c>
      <c r="C357" s="61" t="s">
        <v>369</v>
      </c>
      <c r="D357" s="56">
        <f t="shared" si="38"/>
        <v>3255.83</v>
      </c>
      <c r="E357" s="57">
        <f t="shared" si="39"/>
        <v>2971.34</v>
      </c>
      <c r="F357" s="56">
        <v>234</v>
      </c>
      <c r="G357" s="57">
        <v>234</v>
      </c>
      <c r="H357" s="58">
        <v>21</v>
      </c>
      <c r="I357" s="58">
        <v>360</v>
      </c>
      <c r="J357" s="58">
        <v>413</v>
      </c>
      <c r="K357" s="58">
        <v>0.6322</v>
      </c>
    </row>
    <row r="358" spans="1:11" s="53" customFormat="1" ht="12.75">
      <c r="A358" s="54">
        <v>19</v>
      </c>
      <c r="B358" s="55" t="s">
        <v>23</v>
      </c>
      <c r="C358" s="55" t="s">
        <v>370</v>
      </c>
      <c r="D358" s="56">
        <f t="shared" si="38"/>
        <v>3967.045</v>
      </c>
      <c r="E358" s="57">
        <f t="shared" si="39"/>
        <v>3620.41</v>
      </c>
      <c r="F358" s="56">
        <v>234</v>
      </c>
      <c r="G358" s="57">
        <v>234</v>
      </c>
      <c r="H358" s="58">
        <v>29</v>
      </c>
      <c r="I358" s="58">
        <v>390</v>
      </c>
      <c r="J358" s="58">
        <v>364</v>
      </c>
      <c r="K358" s="59">
        <v>0.7703</v>
      </c>
    </row>
    <row r="359" spans="1:11" s="53" customFormat="1" ht="12.75">
      <c r="A359" s="60">
        <v>19</v>
      </c>
      <c r="B359" s="61" t="s">
        <v>23</v>
      </c>
      <c r="C359" s="61" t="s">
        <v>371</v>
      </c>
      <c r="D359" s="56">
        <f t="shared" si="38"/>
        <v>4871.9</v>
      </c>
      <c r="E359" s="57">
        <f t="shared" si="39"/>
        <v>4446.2</v>
      </c>
      <c r="F359" s="56">
        <v>234</v>
      </c>
      <c r="G359" s="57">
        <v>234</v>
      </c>
      <c r="H359" s="58">
        <v>25</v>
      </c>
      <c r="I359" s="58">
        <v>382</v>
      </c>
      <c r="J359" s="58">
        <v>286</v>
      </c>
      <c r="K359" s="58">
        <v>0.946</v>
      </c>
    </row>
    <row r="360" spans="1:11" s="53" customFormat="1" ht="12.75">
      <c r="A360" s="54">
        <v>19</v>
      </c>
      <c r="B360" s="55" t="s">
        <v>23</v>
      </c>
      <c r="C360" s="55" t="s">
        <v>372</v>
      </c>
      <c r="D360" s="56">
        <f t="shared" si="38"/>
        <v>4655.6</v>
      </c>
      <c r="E360" s="57">
        <f t="shared" si="39"/>
        <v>4248.8</v>
      </c>
      <c r="F360" s="56">
        <v>234</v>
      </c>
      <c r="G360" s="57">
        <v>234</v>
      </c>
      <c r="H360" s="58">
        <v>41</v>
      </c>
      <c r="I360" s="58">
        <v>344</v>
      </c>
      <c r="J360" s="58">
        <v>349</v>
      </c>
      <c r="K360" s="59">
        <v>0.904</v>
      </c>
    </row>
    <row r="361" spans="1:11" s="53" customFormat="1" ht="12.75">
      <c r="A361" s="54">
        <v>19</v>
      </c>
      <c r="B361" s="55" t="s">
        <v>23</v>
      </c>
      <c r="C361" s="55" t="s">
        <v>373</v>
      </c>
      <c r="D361" s="56">
        <f t="shared" si="38"/>
        <v>3079.7</v>
      </c>
      <c r="E361" s="57">
        <f t="shared" si="39"/>
        <v>2810.6</v>
      </c>
      <c r="F361" s="56">
        <v>234</v>
      </c>
      <c r="G361" s="57">
        <v>234</v>
      </c>
      <c r="H361" s="58">
        <v>16</v>
      </c>
      <c r="I361" s="58">
        <v>402</v>
      </c>
      <c r="J361" s="58">
        <v>302</v>
      </c>
      <c r="K361" s="59">
        <v>0.598</v>
      </c>
    </row>
    <row r="362" spans="1:11" s="53" customFormat="1" ht="12.75">
      <c r="A362" s="54">
        <v>19</v>
      </c>
      <c r="B362" s="55" t="s">
        <v>23</v>
      </c>
      <c r="C362" s="55" t="s">
        <v>374</v>
      </c>
      <c r="D362" s="56">
        <f t="shared" si="38"/>
        <v>3663.195</v>
      </c>
      <c r="E362" s="57">
        <f t="shared" si="39"/>
        <v>3343.11</v>
      </c>
      <c r="F362" s="56">
        <v>234</v>
      </c>
      <c r="G362" s="57">
        <v>234</v>
      </c>
      <c r="H362" s="58">
        <v>19</v>
      </c>
      <c r="I362" s="58">
        <v>471</v>
      </c>
      <c r="J362" s="58">
        <v>341</v>
      </c>
      <c r="K362" s="59">
        <v>0.7113</v>
      </c>
    </row>
    <row r="363" spans="1:11" s="53" customFormat="1" ht="12.75">
      <c r="A363" s="54">
        <v>20</v>
      </c>
      <c r="B363" s="55"/>
      <c r="C363" s="55" t="s">
        <v>375</v>
      </c>
      <c r="D363" s="56">
        <f t="shared" si="38"/>
        <v>1825.675</v>
      </c>
      <c r="E363" s="57">
        <f t="shared" si="39"/>
        <v>1666.1499999999999</v>
      </c>
      <c r="F363" s="56">
        <f aca="true" t="shared" si="40" ref="F363:G370">0.8*D363</f>
        <v>1460.54</v>
      </c>
      <c r="G363" s="56">
        <f t="shared" si="40"/>
        <v>1332.92</v>
      </c>
      <c r="H363" s="58">
        <v>7</v>
      </c>
      <c r="I363" s="58">
        <v>339</v>
      </c>
      <c r="J363" s="58">
        <v>546</v>
      </c>
      <c r="K363" s="59">
        <v>0.3545</v>
      </c>
    </row>
    <row r="364" spans="1:11" s="53" customFormat="1" ht="12.75">
      <c r="A364" s="54">
        <v>20</v>
      </c>
      <c r="B364" s="55"/>
      <c r="C364" s="55" t="s">
        <v>376</v>
      </c>
      <c r="D364" s="56">
        <f t="shared" si="38"/>
        <v>3859.41</v>
      </c>
      <c r="E364" s="57">
        <f t="shared" si="39"/>
        <v>3522.18</v>
      </c>
      <c r="F364" s="56">
        <f t="shared" si="40"/>
        <v>3087.5280000000002</v>
      </c>
      <c r="G364" s="56">
        <f t="shared" si="40"/>
        <v>2817.744</v>
      </c>
      <c r="H364" s="58">
        <v>21</v>
      </c>
      <c r="I364" s="58">
        <v>255</v>
      </c>
      <c r="J364" s="58">
        <v>372</v>
      </c>
      <c r="K364" s="59">
        <v>0.7494</v>
      </c>
    </row>
    <row r="365" spans="1:11" s="53" customFormat="1" ht="12.75">
      <c r="A365" s="54">
        <v>20</v>
      </c>
      <c r="B365" s="55"/>
      <c r="C365" s="55" t="s">
        <v>377</v>
      </c>
      <c r="D365" s="56">
        <f aca="true" t="shared" si="41" ref="D365:D398">5150*K365</f>
        <v>2481.27</v>
      </c>
      <c r="E365" s="57">
        <f aca="true" t="shared" si="42" ref="E365:E398">4700*K365</f>
        <v>2264.46</v>
      </c>
      <c r="F365" s="56">
        <f t="shared" si="40"/>
        <v>1985.016</v>
      </c>
      <c r="G365" s="56">
        <f t="shared" si="40"/>
        <v>1811.5680000000002</v>
      </c>
      <c r="H365" s="58">
        <v>18</v>
      </c>
      <c r="I365" s="58">
        <v>186</v>
      </c>
      <c r="J365" s="58">
        <v>371</v>
      </c>
      <c r="K365" s="59">
        <v>0.4818</v>
      </c>
    </row>
    <row r="366" spans="1:11" s="53" customFormat="1" ht="12.75">
      <c r="A366" s="54">
        <v>20</v>
      </c>
      <c r="B366" s="55"/>
      <c r="C366" s="55" t="s">
        <v>378</v>
      </c>
      <c r="D366" s="56">
        <f t="shared" si="41"/>
        <v>5082.535</v>
      </c>
      <c r="E366" s="57">
        <f t="shared" si="42"/>
        <v>4638.43</v>
      </c>
      <c r="F366" s="56">
        <f t="shared" si="40"/>
        <v>4066.0280000000002</v>
      </c>
      <c r="G366" s="56">
        <f t="shared" si="40"/>
        <v>3710.7440000000006</v>
      </c>
      <c r="H366" s="58">
        <v>51</v>
      </c>
      <c r="I366" s="58"/>
      <c r="J366" s="58">
        <v>160</v>
      </c>
      <c r="K366" s="59">
        <v>0.9869</v>
      </c>
    </row>
    <row r="367" spans="1:11" s="53" customFormat="1" ht="12.75">
      <c r="A367" s="54">
        <v>20</v>
      </c>
      <c r="B367" s="55"/>
      <c r="C367" s="55" t="s">
        <v>379</v>
      </c>
      <c r="D367" s="56">
        <f t="shared" si="41"/>
        <v>5607.32</v>
      </c>
      <c r="E367" s="57">
        <f t="shared" si="42"/>
        <v>5117.36</v>
      </c>
      <c r="F367" s="56">
        <f t="shared" si="40"/>
        <v>4485.856</v>
      </c>
      <c r="G367" s="56">
        <f t="shared" si="40"/>
        <v>4093.888</v>
      </c>
      <c r="H367" s="58">
        <v>14</v>
      </c>
      <c r="I367" s="58"/>
      <c r="J367" s="58">
        <v>174</v>
      </c>
      <c r="K367" s="59">
        <v>1.0888</v>
      </c>
    </row>
    <row r="368" spans="1:11" s="53" customFormat="1" ht="12.75">
      <c r="A368" s="54">
        <v>21</v>
      </c>
      <c r="B368" s="55" t="s">
        <v>21</v>
      </c>
      <c r="C368" s="55" t="s">
        <v>380</v>
      </c>
      <c r="D368" s="56">
        <f t="shared" si="41"/>
        <v>6244.889999999999</v>
      </c>
      <c r="E368" s="57">
        <f t="shared" si="42"/>
        <v>5699.219999999999</v>
      </c>
      <c r="F368" s="56">
        <f t="shared" si="40"/>
        <v>4995.912</v>
      </c>
      <c r="G368" s="56">
        <f t="shared" si="40"/>
        <v>4559.375999999999</v>
      </c>
      <c r="H368" s="58">
        <v>33</v>
      </c>
      <c r="I368" s="58">
        <v>553</v>
      </c>
      <c r="J368" s="58">
        <v>415</v>
      </c>
      <c r="K368" s="59">
        <v>1.2126</v>
      </c>
    </row>
    <row r="369" spans="1:11" s="53" customFormat="1" ht="12.75">
      <c r="A369" s="54">
        <v>21</v>
      </c>
      <c r="B369" s="55" t="s">
        <v>21</v>
      </c>
      <c r="C369" s="55" t="s">
        <v>381</v>
      </c>
      <c r="D369" s="56">
        <f t="shared" si="41"/>
        <v>9454.885</v>
      </c>
      <c r="E369" s="57">
        <f t="shared" si="42"/>
        <v>8628.73</v>
      </c>
      <c r="F369" s="56">
        <f t="shared" si="40"/>
        <v>7563.908</v>
      </c>
      <c r="G369" s="56">
        <f t="shared" si="40"/>
        <v>6902.984</v>
      </c>
      <c r="H369" s="58">
        <v>32</v>
      </c>
      <c r="I369" s="58">
        <v>924</v>
      </c>
      <c r="J369" s="58">
        <v>693</v>
      </c>
      <c r="K369" s="59">
        <v>1.8359</v>
      </c>
    </row>
    <row r="370" spans="1:11" s="53" customFormat="1" ht="12.75">
      <c r="A370" s="54">
        <v>21</v>
      </c>
      <c r="B370" s="55" t="s">
        <v>21</v>
      </c>
      <c r="C370" s="55" t="s">
        <v>382</v>
      </c>
      <c r="D370" s="56">
        <f t="shared" si="41"/>
        <v>3770.315</v>
      </c>
      <c r="E370" s="57">
        <f t="shared" si="42"/>
        <v>3440.87</v>
      </c>
      <c r="F370" s="56">
        <f t="shared" si="40"/>
        <v>3016.2520000000004</v>
      </c>
      <c r="G370" s="56">
        <f t="shared" si="40"/>
        <v>2752.696</v>
      </c>
      <c r="H370" s="58">
        <v>12</v>
      </c>
      <c r="I370" s="58">
        <v>578</v>
      </c>
      <c r="J370" s="58">
        <v>409</v>
      </c>
      <c r="K370" s="59">
        <v>0.7321</v>
      </c>
    </row>
    <row r="371" spans="1:11" s="53" customFormat="1" ht="12.75">
      <c r="A371" s="54">
        <v>21</v>
      </c>
      <c r="B371" s="55" t="s">
        <v>23</v>
      </c>
      <c r="C371" s="55" t="s">
        <v>383</v>
      </c>
      <c r="D371" s="56">
        <f t="shared" si="41"/>
        <v>3936.145</v>
      </c>
      <c r="E371" s="57">
        <f t="shared" si="42"/>
        <v>3592.21</v>
      </c>
      <c r="F371" s="56">
        <v>234</v>
      </c>
      <c r="G371" s="57">
        <v>234</v>
      </c>
      <c r="H371" s="58">
        <v>21</v>
      </c>
      <c r="I371" s="58">
        <v>416</v>
      </c>
      <c r="J371" s="58">
        <v>395</v>
      </c>
      <c r="K371" s="59">
        <v>0.7643</v>
      </c>
    </row>
    <row r="372" spans="1:11" s="53" customFormat="1" ht="12.75">
      <c r="A372" s="54">
        <v>21</v>
      </c>
      <c r="B372" s="55" t="s">
        <v>23</v>
      </c>
      <c r="C372" s="55" t="s">
        <v>384</v>
      </c>
      <c r="D372" s="56">
        <f t="shared" si="41"/>
        <v>2394.2349999999997</v>
      </c>
      <c r="E372" s="57">
        <f t="shared" si="42"/>
        <v>2185.0299999999997</v>
      </c>
      <c r="F372" s="56">
        <v>234</v>
      </c>
      <c r="G372" s="57">
        <v>234</v>
      </c>
      <c r="H372" s="58">
        <v>12</v>
      </c>
      <c r="I372" s="58">
        <v>378</v>
      </c>
      <c r="J372" s="58">
        <v>387</v>
      </c>
      <c r="K372" s="59">
        <v>0.4649</v>
      </c>
    </row>
    <row r="373" spans="1:11" s="53" customFormat="1" ht="12.75">
      <c r="A373" s="54">
        <v>21</v>
      </c>
      <c r="B373" s="55" t="s">
        <v>23</v>
      </c>
      <c r="C373" s="55" t="s">
        <v>385</v>
      </c>
      <c r="D373" s="56">
        <f t="shared" si="41"/>
        <v>2507.535</v>
      </c>
      <c r="E373" s="57">
        <f t="shared" si="42"/>
        <v>2288.43</v>
      </c>
      <c r="F373" s="56">
        <v>234</v>
      </c>
      <c r="G373" s="57">
        <v>234</v>
      </c>
      <c r="H373" s="58">
        <v>7</v>
      </c>
      <c r="I373" s="58">
        <v>516</v>
      </c>
      <c r="J373" s="58">
        <v>533</v>
      </c>
      <c r="K373" s="59">
        <v>0.4869</v>
      </c>
    </row>
    <row r="374" spans="1:11" s="53" customFormat="1" ht="12.75">
      <c r="A374" s="54">
        <v>21</v>
      </c>
      <c r="B374" s="55" t="s">
        <v>23</v>
      </c>
      <c r="C374" s="55" t="s">
        <v>386</v>
      </c>
      <c r="D374" s="56">
        <f t="shared" si="41"/>
        <v>2533.285</v>
      </c>
      <c r="E374" s="57">
        <f t="shared" si="42"/>
        <v>2311.93</v>
      </c>
      <c r="F374" s="56">
        <v>234</v>
      </c>
      <c r="G374" s="57">
        <v>234</v>
      </c>
      <c r="H374" s="58">
        <v>10</v>
      </c>
      <c r="I374" s="58">
        <v>399</v>
      </c>
      <c r="J374" s="58">
        <v>494</v>
      </c>
      <c r="K374" s="59">
        <v>0.4919</v>
      </c>
    </row>
    <row r="375" spans="1:11" s="53" customFormat="1" ht="12.75">
      <c r="A375" s="54">
        <v>21</v>
      </c>
      <c r="B375" s="55" t="s">
        <v>23</v>
      </c>
      <c r="C375" s="55" t="s">
        <v>387</v>
      </c>
      <c r="D375" s="56">
        <f t="shared" si="41"/>
        <v>1814.345</v>
      </c>
      <c r="E375" s="57">
        <f t="shared" si="42"/>
        <v>1655.81</v>
      </c>
      <c r="F375" s="56">
        <v>234</v>
      </c>
      <c r="G375" s="57">
        <v>234</v>
      </c>
      <c r="H375" s="58">
        <v>5</v>
      </c>
      <c r="I375" s="58">
        <v>435</v>
      </c>
      <c r="J375" s="58">
        <v>501</v>
      </c>
      <c r="K375" s="59">
        <v>0.3523</v>
      </c>
    </row>
    <row r="376" spans="1:11" s="53" customFormat="1" ht="12.75">
      <c r="A376" s="54">
        <v>21</v>
      </c>
      <c r="B376" s="55" t="s">
        <v>23</v>
      </c>
      <c r="C376" s="55" t="s">
        <v>388</v>
      </c>
      <c r="D376" s="56">
        <f t="shared" si="41"/>
        <v>4062.835</v>
      </c>
      <c r="E376" s="57">
        <f t="shared" si="42"/>
        <v>3707.8300000000004</v>
      </c>
      <c r="F376" s="56">
        <v>234</v>
      </c>
      <c r="G376" s="57">
        <v>234</v>
      </c>
      <c r="H376" s="58">
        <v>18</v>
      </c>
      <c r="I376" s="58">
        <v>422</v>
      </c>
      <c r="J376" s="58">
        <v>476</v>
      </c>
      <c r="K376" s="59">
        <v>0.7889</v>
      </c>
    </row>
    <row r="377" spans="1:11" s="53" customFormat="1" ht="12.75">
      <c r="A377" s="54">
        <v>21</v>
      </c>
      <c r="B377" s="55" t="s">
        <v>23</v>
      </c>
      <c r="C377" s="55" t="s">
        <v>389</v>
      </c>
      <c r="D377" s="56">
        <f t="shared" si="41"/>
        <v>2227.375</v>
      </c>
      <c r="E377" s="57">
        <f t="shared" si="42"/>
        <v>2032.75</v>
      </c>
      <c r="F377" s="56">
        <v>234</v>
      </c>
      <c r="G377" s="57">
        <v>234</v>
      </c>
      <c r="H377" s="58">
        <v>10</v>
      </c>
      <c r="I377" s="58">
        <v>484</v>
      </c>
      <c r="J377" s="58">
        <v>465</v>
      </c>
      <c r="K377" s="59">
        <v>0.4325</v>
      </c>
    </row>
    <row r="378" spans="1:11" s="53" customFormat="1" ht="12.75">
      <c r="A378" s="54">
        <v>21</v>
      </c>
      <c r="B378" s="55" t="s">
        <v>23</v>
      </c>
      <c r="C378" s="55" t="s">
        <v>390</v>
      </c>
      <c r="D378" s="56">
        <f t="shared" si="41"/>
        <v>2713.0200000000004</v>
      </c>
      <c r="E378" s="57">
        <f t="shared" si="42"/>
        <v>2475.96</v>
      </c>
      <c r="F378" s="56">
        <v>234</v>
      </c>
      <c r="G378" s="57">
        <v>234</v>
      </c>
      <c r="H378" s="58">
        <v>5</v>
      </c>
      <c r="I378" s="58">
        <v>676</v>
      </c>
      <c r="J378" s="58">
        <v>507</v>
      </c>
      <c r="K378" s="59">
        <v>0.5268</v>
      </c>
    </row>
    <row r="379" spans="1:11" s="53" customFormat="1" ht="12.75">
      <c r="A379" s="54">
        <v>21</v>
      </c>
      <c r="B379" s="55" t="s">
        <v>23</v>
      </c>
      <c r="C379" s="55" t="s">
        <v>391</v>
      </c>
      <c r="D379" s="56">
        <f t="shared" si="41"/>
        <v>4403.25</v>
      </c>
      <c r="E379" s="57">
        <f t="shared" si="42"/>
        <v>4018.5</v>
      </c>
      <c r="F379" s="56">
        <v>234</v>
      </c>
      <c r="G379" s="57">
        <v>234</v>
      </c>
      <c r="H379" s="58">
        <v>22</v>
      </c>
      <c r="I379" s="58">
        <v>485</v>
      </c>
      <c r="J379" s="58">
        <v>364</v>
      </c>
      <c r="K379" s="59">
        <v>0.855</v>
      </c>
    </row>
    <row r="380" spans="1:11" s="53" customFormat="1" ht="12.75">
      <c r="A380" s="54">
        <v>21</v>
      </c>
      <c r="B380" s="55" t="s">
        <v>23</v>
      </c>
      <c r="C380" s="55" t="s">
        <v>392</v>
      </c>
      <c r="D380" s="56">
        <f t="shared" si="41"/>
        <v>2150.125</v>
      </c>
      <c r="E380" s="57">
        <f t="shared" si="42"/>
        <v>1962.25</v>
      </c>
      <c r="F380" s="56">
        <v>234</v>
      </c>
      <c r="G380" s="57">
        <v>234</v>
      </c>
      <c r="H380" s="58">
        <v>17</v>
      </c>
      <c r="I380" s="58">
        <v>431</v>
      </c>
      <c r="J380" s="58">
        <v>323</v>
      </c>
      <c r="K380" s="59">
        <v>0.4175</v>
      </c>
    </row>
    <row r="381" spans="1:11" s="53" customFormat="1" ht="12.75">
      <c r="A381" s="54">
        <v>21</v>
      </c>
      <c r="B381" s="55" t="s">
        <v>23</v>
      </c>
      <c r="C381" s="55" t="s">
        <v>393</v>
      </c>
      <c r="D381" s="56">
        <f t="shared" si="41"/>
        <v>4569.595</v>
      </c>
      <c r="E381" s="57">
        <f t="shared" si="42"/>
        <v>4170.3099999999995</v>
      </c>
      <c r="F381" s="56">
        <v>234</v>
      </c>
      <c r="G381" s="57">
        <v>234</v>
      </c>
      <c r="H381" s="58">
        <v>19</v>
      </c>
      <c r="I381" s="58">
        <v>255</v>
      </c>
      <c r="J381" s="58">
        <v>524</v>
      </c>
      <c r="K381" s="59">
        <v>0.8873</v>
      </c>
    </row>
    <row r="382" spans="1:11" s="53" customFormat="1" ht="12.75">
      <c r="A382" s="54">
        <v>21</v>
      </c>
      <c r="B382" s="55" t="s">
        <v>23</v>
      </c>
      <c r="C382" s="55" t="s">
        <v>394</v>
      </c>
      <c r="D382" s="56">
        <f t="shared" si="41"/>
        <v>2126.95</v>
      </c>
      <c r="E382" s="57">
        <f t="shared" si="42"/>
        <v>1941.1</v>
      </c>
      <c r="F382" s="56">
        <v>234</v>
      </c>
      <c r="G382" s="57">
        <v>234</v>
      </c>
      <c r="H382" s="58">
        <v>12</v>
      </c>
      <c r="I382" s="58">
        <v>506</v>
      </c>
      <c r="J382" s="58">
        <v>275</v>
      </c>
      <c r="K382" s="59">
        <v>0.413</v>
      </c>
    </row>
    <row r="383" spans="1:11" s="53" customFormat="1" ht="12.75">
      <c r="A383" s="54">
        <v>23</v>
      </c>
      <c r="B383" s="55" t="s">
        <v>21</v>
      </c>
      <c r="C383" s="55" t="s">
        <v>395</v>
      </c>
      <c r="D383" s="56">
        <f t="shared" si="41"/>
        <v>4536.12</v>
      </c>
      <c r="E383" s="57">
        <f t="shared" si="42"/>
        <v>4139.76</v>
      </c>
      <c r="F383" s="56">
        <f>0.8*D383</f>
        <v>3628.896</v>
      </c>
      <c r="G383" s="56">
        <f>0.8*E383</f>
        <v>3311.8080000000004</v>
      </c>
      <c r="H383" s="58">
        <v>16</v>
      </c>
      <c r="I383" s="58">
        <v>419</v>
      </c>
      <c r="J383" s="58">
        <v>414</v>
      </c>
      <c r="K383" s="59">
        <v>0.8808</v>
      </c>
    </row>
    <row r="384" spans="1:11" s="53" customFormat="1" ht="12.75">
      <c r="A384" s="54">
        <v>23</v>
      </c>
      <c r="B384" s="55" t="s">
        <v>23</v>
      </c>
      <c r="C384" s="55" t="s">
        <v>396</v>
      </c>
      <c r="D384" s="56">
        <f t="shared" si="41"/>
        <v>9169.575</v>
      </c>
      <c r="E384" s="57">
        <f t="shared" si="42"/>
        <v>8368.35</v>
      </c>
      <c r="F384" s="56">
        <v>234</v>
      </c>
      <c r="G384" s="57">
        <v>234</v>
      </c>
      <c r="H384" s="58">
        <v>31</v>
      </c>
      <c r="I384" s="58">
        <v>468</v>
      </c>
      <c r="J384" s="58">
        <v>177</v>
      </c>
      <c r="K384" s="59">
        <v>1.7805</v>
      </c>
    </row>
    <row r="385" spans="1:11" s="53" customFormat="1" ht="12.75">
      <c r="A385" s="54">
        <v>23</v>
      </c>
      <c r="B385" s="55" t="s">
        <v>23</v>
      </c>
      <c r="C385" s="55" t="s">
        <v>397</v>
      </c>
      <c r="D385" s="56">
        <f t="shared" si="41"/>
        <v>3747.655</v>
      </c>
      <c r="E385" s="57">
        <f t="shared" si="42"/>
        <v>3420.19</v>
      </c>
      <c r="F385" s="56">
        <v>234</v>
      </c>
      <c r="G385" s="57">
        <v>234</v>
      </c>
      <c r="H385" s="58">
        <v>32</v>
      </c>
      <c r="I385" s="58">
        <v>355</v>
      </c>
      <c r="J385" s="58">
        <v>288</v>
      </c>
      <c r="K385" s="59">
        <v>0.7277</v>
      </c>
    </row>
    <row r="386" spans="1:11" s="53" customFormat="1" ht="12.75">
      <c r="A386" s="54">
        <v>23</v>
      </c>
      <c r="B386" s="55" t="s">
        <v>23</v>
      </c>
      <c r="C386" s="55" t="s">
        <v>398</v>
      </c>
      <c r="D386" s="56">
        <f t="shared" si="41"/>
        <v>2352.005</v>
      </c>
      <c r="E386" s="57">
        <f t="shared" si="42"/>
        <v>2146.49</v>
      </c>
      <c r="F386" s="56">
        <v>234</v>
      </c>
      <c r="G386" s="57">
        <v>234</v>
      </c>
      <c r="H386" s="58">
        <v>17</v>
      </c>
      <c r="I386" s="58">
        <v>383</v>
      </c>
      <c r="J386" s="58">
        <v>266</v>
      </c>
      <c r="K386" s="59">
        <v>0.4567</v>
      </c>
    </row>
    <row r="387" spans="1:11" s="53" customFormat="1" ht="12.75">
      <c r="A387" s="54">
        <v>23</v>
      </c>
      <c r="B387" s="55" t="s">
        <v>23</v>
      </c>
      <c r="C387" s="55" t="s">
        <v>399</v>
      </c>
      <c r="D387" s="56">
        <f t="shared" si="41"/>
        <v>1818.4650000000001</v>
      </c>
      <c r="E387" s="57">
        <f t="shared" si="42"/>
        <v>1659.5700000000002</v>
      </c>
      <c r="F387" s="56">
        <v>234</v>
      </c>
      <c r="G387" s="57">
        <v>234</v>
      </c>
      <c r="H387" s="58">
        <v>19</v>
      </c>
      <c r="I387" s="58">
        <v>517</v>
      </c>
      <c r="J387" s="58">
        <v>388</v>
      </c>
      <c r="K387" s="59">
        <v>0.3531</v>
      </c>
    </row>
    <row r="388" spans="1:11" s="53" customFormat="1" ht="12.75">
      <c r="A388" s="54">
        <v>23</v>
      </c>
      <c r="B388" s="55" t="s">
        <v>23</v>
      </c>
      <c r="C388" s="55" t="s">
        <v>400</v>
      </c>
      <c r="D388" s="56">
        <f t="shared" si="41"/>
        <v>2743.92</v>
      </c>
      <c r="E388" s="57">
        <f t="shared" si="42"/>
        <v>2504.1600000000003</v>
      </c>
      <c r="F388" s="56">
        <v>234</v>
      </c>
      <c r="G388" s="57">
        <v>234</v>
      </c>
      <c r="H388" s="58">
        <v>13</v>
      </c>
      <c r="I388" s="58">
        <v>450</v>
      </c>
      <c r="J388" s="58">
        <v>337</v>
      </c>
      <c r="K388" s="59">
        <v>0.5328</v>
      </c>
    </row>
    <row r="389" spans="1:11" s="53" customFormat="1" ht="12.75">
      <c r="A389" s="60">
        <v>23</v>
      </c>
      <c r="B389" s="61" t="s">
        <v>23</v>
      </c>
      <c r="C389" s="61" t="s">
        <v>401</v>
      </c>
      <c r="D389" s="56">
        <f t="shared" si="41"/>
        <v>2301.5350000000003</v>
      </c>
      <c r="E389" s="57">
        <f t="shared" si="42"/>
        <v>2100.4300000000003</v>
      </c>
      <c r="F389" s="56">
        <v>234</v>
      </c>
      <c r="G389" s="57">
        <v>234</v>
      </c>
      <c r="H389" s="58">
        <v>10</v>
      </c>
      <c r="I389" s="58">
        <v>376</v>
      </c>
      <c r="J389" s="58">
        <v>282</v>
      </c>
      <c r="K389" s="58">
        <v>0.4469</v>
      </c>
    </row>
    <row r="390" spans="1:11" s="53" customFormat="1" ht="12.75">
      <c r="A390" s="54"/>
      <c r="B390" s="55"/>
      <c r="C390" s="55" t="s">
        <v>402</v>
      </c>
      <c r="D390" s="56">
        <f t="shared" si="41"/>
        <v>17610.425</v>
      </c>
      <c r="E390" s="57">
        <f t="shared" si="42"/>
        <v>16071.650000000001</v>
      </c>
      <c r="F390" s="56">
        <f>0.8*D390</f>
        <v>14088.34</v>
      </c>
      <c r="G390" s="56">
        <f>0.8*E390</f>
        <v>12857.320000000002</v>
      </c>
      <c r="H390" s="58">
        <v>42</v>
      </c>
      <c r="I390" s="58">
        <v>714</v>
      </c>
      <c r="J390" s="58">
        <v>536</v>
      </c>
      <c r="K390" s="59">
        <v>3.4195</v>
      </c>
    </row>
    <row r="391" spans="1:11" s="53" customFormat="1" ht="12.75">
      <c r="A391" s="54"/>
      <c r="B391" s="55"/>
      <c r="C391" s="55" t="s">
        <v>403</v>
      </c>
      <c r="D391" s="56">
        <f t="shared" si="41"/>
        <v>0</v>
      </c>
      <c r="E391" s="57">
        <f t="shared" si="42"/>
        <v>0</v>
      </c>
      <c r="F391" s="56">
        <f>5150*M391</f>
        <v>0</v>
      </c>
      <c r="G391" s="57">
        <f>4700*M391</f>
        <v>0</v>
      </c>
      <c r="H391" s="56">
        <f>5150*O391</f>
        <v>0</v>
      </c>
      <c r="I391" s="57">
        <f>4700*O391</f>
        <v>0</v>
      </c>
      <c r="J391" s="56">
        <f>5150*Q391</f>
        <v>0</v>
      </c>
      <c r="K391" s="57">
        <f>4700*Q391</f>
        <v>0</v>
      </c>
    </row>
    <row r="392" spans="1:11" s="53" customFormat="1" ht="12.75">
      <c r="A392" s="54"/>
      <c r="B392" s="55"/>
      <c r="C392" s="55" t="s">
        <v>404</v>
      </c>
      <c r="D392" s="56">
        <f t="shared" si="41"/>
        <v>0</v>
      </c>
      <c r="E392" s="57">
        <f t="shared" si="42"/>
        <v>0</v>
      </c>
      <c r="F392" s="56">
        <f>5150*M392</f>
        <v>0</v>
      </c>
      <c r="G392" s="57">
        <f>4700*M392</f>
        <v>0</v>
      </c>
      <c r="H392" s="56">
        <f>5150*O392</f>
        <v>0</v>
      </c>
      <c r="I392" s="57">
        <f>4700*O392</f>
        <v>0</v>
      </c>
      <c r="J392" s="56">
        <f>5150*Q392</f>
        <v>0</v>
      </c>
      <c r="K392" s="57">
        <f>4700*Q392</f>
        <v>0</v>
      </c>
    </row>
    <row r="393" spans="1:11" s="53" customFormat="1" ht="12.75">
      <c r="A393" s="54"/>
      <c r="B393" s="55" t="s">
        <v>21</v>
      </c>
      <c r="C393" s="55" t="s">
        <v>405</v>
      </c>
      <c r="D393" s="56">
        <f t="shared" si="41"/>
        <v>11337.210000000001</v>
      </c>
      <c r="E393" s="57">
        <f t="shared" si="42"/>
        <v>10346.58</v>
      </c>
      <c r="F393" s="56">
        <f aca="true" t="shared" si="43" ref="F393:G396">0.8*D393</f>
        <v>9069.768000000002</v>
      </c>
      <c r="G393" s="56">
        <f t="shared" si="43"/>
        <v>8277.264000000001</v>
      </c>
      <c r="H393" s="58">
        <v>22</v>
      </c>
      <c r="I393" s="58">
        <v>495</v>
      </c>
      <c r="J393" s="58">
        <v>454</v>
      </c>
      <c r="K393" s="59">
        <v>2.2014</v>
      </c>
    </row>
    <row r="394" spans="1:11" s="53" customFormat="1" ht="12.75">
      <c r="A394" s="54"/>
      <c r="B394" s="55" t="s">
        <v>21</v>
      </c>
      <c r="C394" s="55" t="s">
        <v>406</v>
      </c>
      <c r="D394" s="56">
        <f t="shared" si="41"/>
        <v>7383.555</v>
      </c>
      <c r="E394" s="57">
        <f t="shared" si="42"/>
        <v>6738.39</v>
      </c>
      <c r="F394" s="56">
        <f t="shared" si="43"/>
        <v>5906.844000000001</v>
      </c>
      <c r="G394" s="56">
        <f t="shared" si="43"/>
        <v>5390.712</v>
      </c>
      <c r="H394" s="58">
        <v>31</v>
      </c>
      <c r="I394" s="58">
        <v>494</v>
      </c>
      <c r="J394" s="58">
        <v>371</v>
      </c>
      <c r="K394" s="59">
        <v>1.4337</v>
      </c>
    </row>
    <row r="395" spans="1:11" s="53" customFormat="1" ht="12.75">
      <c r="A395" s="54">
        <v>5</v>
      </c>
      <c r="B395" s="55" t="s">
        <v>21</v>
      </c>
      <c r="C395" s="55" t="s">
        <v>407</v>
      </c>
      <c r="D395" s="56">
        <f t="shared" si="41"/>
        <v>11147.175</v>
      </c>
      <c r="E395" s="57">
        <f t="shared" si="42"/>
        <v>10173.15</v>
      </c>
      <c r="F395" s="56">
        <f t="shared" si="43"/>
        <v>8917.74</v>
      </c>
      <c r="G395" s="56">
        <f t="shared" si="43"/>
        <v>8138.52</v>
      </c>
      <c r="H395" s="58">
        <v>36</v>
      </c>
      <c r="I395" s="58">
        <v>583</v>
      </c>
      <c r="J395" s="58">
        <v>437</v>
      </c>
      <c r="K395" s="59">
        <v>2.1645</v>
      </c>
    </row>
    <row r="396" spans="1:11" s="53" customFormat="1" ht="12.75">
      <c r="A396" s="54">
        <v>5</v>
      </c>
      <c r="B396" s="55" t="s">
        <v>21</v>
      </c>
      <c r="C396" s="55" t="s">
        <v>408</v>
      </c>
      <c r="D396" s="56">
        <f t="shared" si="41"/>
        <v>6549.77</v>
      </c>
      <c r="E396" s="57">
        <f t="shared" si="42"/>
        <v>5977.46</v>
      </c>
      <c r="F396" s="56">
        <f t="shared" si="43"/>
        <v>5239.816000000001</v>
      </c>
      <c r="G396" s="56">
        <f t="shared" si="43"/>
        <v>4781.968</v>
      </c>
      <c r="H396" s="58">
        <v>24</v>
      </c>
      <c r="I396" s="58">
        <v>482</v>
      </c>
      <c r="J396" s="58">
        <v>391</v>
      </c>
      <c r="K396" s="59">
        <v>1.2718</v>
      </c>
    </row>
    <row r="397" spans="1:11" s="53" customFormat="1" ht="12.75">
      <c r="A397" s="68">
        <v>25</v>
      </c>
      <c r="B397" s="69" t="s">
        <v>23</v>
      </c>
      <c r="C397" s="69" t="s">
        <v>409</v>
      </c>
      <c r="D397" s="70">
        <f t="shared" si="41"/>
        <v>5811.775000000001</v>
      </c>
      <c r="E397" s="71">
        <f t="shared" si="42"/>
        <v>5303.950000000001</v>
      </c>
      <c r="F397" s="70">
        <v>234</v>
      </c>
      <c r="G397" s="71">
        <v>234</v>
      </c>
      <c r="H397" s="72">
        <v>24</v>
      </c>
      <c r="I397" s="72">
        <v>519</v>
      </c>
      <c r="J397" s="72">
        <v>389</v>
      </c>
      <c r="K397" s="73">
        <v>1.1285</v>
      </c>
    </row>
    <row r="398" spans="1:11" s="53" customFormat="1" ht="12.75">
      <c r="A398" s="74">
        <v>17</v>
      </c>
      <c r="B398" s="75" t="s">
        <v>23</v>
      </c>
      <c r="C398" s="75" t="s">
        <v>410</v>
      </c>
      <c r="D398" s="76">
        <f t="shared" si="41"/>
        <v>14324.724999999999</v>
      </c>
      <c r="E398" s="77">
        <f t="shared" si="42"/>
        <v>13073.05</v>
      </c>
      <c r="F398" s="76">
        <v>234</v>
      </c>
      <c r="G398" s="77">
        <v>234</v>
      </c>
      <c r="H398" s="78">
        <v>53</v>
      </c>
      <c r="I398" s="78">
        <v>603</v>
      </c>
      <c r="J398" s="78">
        <v>452</v>
      </c>
      <c r="K398" s="78">
        <v>2.7815</v>
      </c>
    </row>
    <row r="399" spans="1:11" s="53" customFormat="1" ht="12.75">
      <c r="A399" s="43"/>
      <c r="B399" s="43"/>
      <c r="C399" s="43"/>
      <c r="D399" s="43"/>
      <c r="E399" s="43"/>
      <c r="F399" s="43"/>
      <c r="G399" s="43"/>
      <c r="H399" s="79"/>
      <c r="I399" s="80"/>
      <c r="J399" s="80"/>
      <c r="K399" s="81"/>
    </row>
    <row r="400" spans="1:11" s="53" customFormat="1" ht="12.75">
      <c r="A400" s="43"/>
      <c r="B400" s="43"/>
      <c r="C400" s="43"/>
      <c r="D400" s="43"/>
      <c r="E400" s="43"/>
      <c r="F400" s="43"/>
      <c r="G400" s="43"/>
      <c r="H400" s="79"/>
      <c r="I400" s="80"/>
      <c r="J400" s="80"/>
      <c r="K400" s="81"/>
    </row>
    <row r="401" spans="1:11" s="53" customFormat="1" ht="12.75">
      <c r="A401" s="43"/>
      <c r="B401" s="43"/>
      <c r="C401" s="43"/>
      <c r="D401" s="43"/>
      <c r="E401" s="43"/>
      <c r="F401" s="43"/>
      <c r="G401" s="43"/>
      <c r="H401" s="79"/>
      <c r="I401" s="80"/>
      <c r="J401" s="80"/>
      <c r="K401" s="81"/>
    </row>
    <row r="402" spans="1:11" s="53" customFormat="1" ht="12.75">
      <c r="A402" s="43"/>
      <c r="B402" s="43"/>
      <c r="C402" s="43"/>
      <c r="D402" s="43"/>
      <c r="E402" s="43"/>
      <c r="F402" s="43"/>
      <c r="G402" s="43"/>
      <c r="H402" s="79"/>
      <c r="I402" s="80"/>
      <c r="J402" s="80"/>
      <c r="K402" s="81"/>
    </row>
    <row r="403" spans="1:11" s="53" customFormat="1" ht="12.75">
      <c r="A403" s="43"/>
      <c r="B403" s="43"/>
      <c r="C403" s="43"/>
      <c r="D403" s="43"/>
      <c r="E403" s="43"/>
      <c r="F403" s="43"/>
      <c r="G403" s="43"/>
      <c r="H403" s="79"/>
      <c r="I403" s="80"/>
      <c r="J403" s="80"/>
      <c r="K403" s="81"/>
    </row>
    <row r="404" spans="1:11" s="53" customFormat="1" ht="12.75">
      <c r="A404" s="43"/>
      <c r="B404" s="43"/>
      <c r="C404" s="43"/>
      <c r="D404" s="43"/>
      <c r="E404" s="43"/>
      <c r="F404" s="43"/>
      <c r="G404" s="43"/>
      <c r="H404" s="79"/>
      <c r="I404" s="80"/>
      <c r="J404" s="80"/>
      <c r="K404" s="81"/>
    </row>
    <row r="405" spans="1:11" s="53" customFormat="1" ht="12.75">
      <c r="A405" s="43"/>
      <c r="B405" s="43"/>
      <c r="C405" s="43"/>
      <c r="D405" s="43"/>
      <c r="E405" s="43"/>
      <c r="F405" s="43"/>
      <c r="G405" s="43"/>
      <c r="H405" s="79"/>
      <c r="I405" s="80"/>
      <c r="J405" s="80"/>
      <c r="K405" s="81"/>
    </row>
    <row r="406" spans="1:11" s="53" customFormat="1" ht="12.75">
      <c r="A406" s="43"/>
      <c r="B406" s="43"/>
      <c r="C406" s="43"/>
      <c r="D406" s="43"/>
      <c r="E406" s="43"/>
      <c r="F406" s="43"/>
      <c r="G406" s="43"/>
      <c r="H406" s="79"/>
      <c r="I406" s="80"/>
      <c r="J406" s="80"/>
      <c r="K406" s="81"/>
    </row>
    <row r="407" spans="1:11" s="53" customFormat="1" ht="12.75">
      <c r="A407" s="43"/>
      <c r="B407" s="43"/>
      <c r="C407" s="43"/>
      <c r="D407" s="43"/>
      <c r="E407" s="43"/>
      <c r="F407" s="43"/>
      <c r="G407" s="43"/>
      <c r="H407" s="79"/>
      <c r="I407" s="80"/>
      <c r="J407" s="80"/>
      <c r="K407" s="81"/>
    </row>
    <row r="408" spans="1:11" s="53" customFormat="1" ht="12.75">
      <c r="A408" s="43"/>
      <c r="B408" s="43"/>
      <c r="C408" s="43"/>
      <c r="D408" s="43"/>
      <c r="E408" s="43"/>
      <c r="F408" s="43"/>
      <c r="G408" s="43"/>
      <c r="H408" s="79"/>
      <c r="I408" s="80"/>
      <c r="J408" s="80"/>
      <c r="K408" s="81"/>
    </row>
    <row r="409" spans="1:11" s="53" customFormat="1" ht="12.75">
      <c r="A409" s="43"/>
      <c r="B409" s="43"/>
      <c r="C409" s="43"/>
      <c r="D409" s="43"/>
      <c r="E409" s="43"/>
      <c r="F409" s="43"/>
      <c r="G409" s="43"/>
      <c r="H409" s="79"/>
      <c r="I409" s="80"/>
      <c r="J409" s="80"/>
      <c r="K409" s="81"/>
    </row>
    <row r="410" spans="1:11" s="53" customFormat="1" ht="12.75">
      <c r="A410" s="43"/>
      <c r="B410" s="43"/>
      <c r="C410" s="43"/>
      <c r="D410" s="43"/>
      <c r="E410" s="43"/>
      <c r="F410" s="43"/>
      <c r="G410" s="43"/>
      <c r="H410" s="79"/>
      <c r="I410" s="80"/>
      <c r="J410" s="80"/>
      <c r="K410" s="81"/>
    </row>
    <row r="411" spans="1:11" s="53" customFormat="1" ht="12.75">
      <c r="A411" s="43"/>
      <c r="B411" s="43"/>
      <c r="C411" s="43"/>
      <c r="D411" s="43"/>
      <c r="E411" s="43"/>
      <c r="F411" s="43"/>
      <c r="G411" s="43"/>
      <c r="H411" s="79"/>
      <c r="I411" s="80"/>
      <c r="J411" s="80"/>
      <c r="K411" s="81"/>
    </row>
    <row r="412" spans="1:11" s="53" customFormat="1" ht="12.75">
      <c r="A412" s="43"/>
      <c r="B412" s="43"/>
      <c r="C412" s="43"/>
      <c r="D412" s="43"/>
      <c r="E412" s="43"/>
      <c r="F412" s="43"/>
      <c r="G412" s="43"/>
      <c r="H412" s="79"/>
      <c r="I412" s="80"/>
      <c r="J412" s="80"/>
      <c r="K412" s="81"/>
    </row>
    <row r="413" spans="1:11" s="53" customFormat="1" ht="12.75">
      <c r="A413" s="43"/>
      <c r="B413" s="43"/>
      <c r="C413" s="43"/>
      <c r="D413" s="43"/>
      <c r="E413" s="43"/>
      <c r="F413" s="43"/>
      <c r="G413" s="43"/>
      <c r="H413" s="79"/>
      <c r="I413" s="80"/>
      <c r="J413" s="80"/>
      <c r="K413" s="81"/>
    </row>
    <row r="414" spans="1:11" s="53" customFormat="1" ht="12.75">
      <c r="A414" s="43"/>
      <c r="B414" s="43"/>
      <c r="C414" s="43"/>
      <c r="D414" s="43"/>
      <c r="E414" s="43"/>
      <c r="F414" s="43"/>
      <c r="G414" s="43"/>
      <c r="H414" s="79"/>
      <c r="I414" s="80"/>
      <c r="J414" s="80"/>
      <c r="K414" s="81"/>
    </row>
    <row r="415" spans="1:11" s="53" customFormat="1" ht="12.75">
      <c r="A415" s="43"/>
      <c r="B415" s="43"/>
      <c r="C415" s="43"/>
      <c r="D415" s="43"/>
      <c r="E415" s="43"/>
      <c r="F415" s="43"/>
      <c r="G415" s="43"/>
      <c r="H415" s="79"/>
      <c r="I415" s="80"/>
      <c r="J415" s="80"/>
      <c r="K415" s="81"/>
    </row>
    <row r="416" spans="1:11" s="53" customFormat="1" ht="12.75">
      <c r="A416" s="43"/>
      <c r="B416" s="43"/>
      <c r="C416" s="43"/>
      <c r="D416" s="43"/>
      <c r="E416" s="43"/>
      <c r="F416" s="43"/>
      <c r="G416" s="43"/>
      <c r="H416" s="79"/>
      <c r="I416" s="80"/>
      <c r="J416" s="80"/>
      <c r="K416" s="81"/>
    </row>
    <row r="417" spans="1:11" s="53" customFormat="1" ht="12.75">
      <c r="A417" s="43"/>
      <c r="B417" s="43"/>
      <c r="C417" s="43"/>
      <c r="D417" s="43"/>
      <c r="E417" s="43"/>
      <c r="F417" s="43"/>
      <c r="G417" s="43"/>
      <c r="H417" s="79"/>
      <c r="I417" s="80"/>
      <c r="J417" s="80"/>
      <c r="K417" s="81"/>
    </row>
    <row r="418" spans="1:11" s="53" customFormat="1" ht="12.75">
      <c r="A418" s="43"/>
      <c r="B418" s="43"/>
      <c r="C418" s="43"/>
      <c r="D418" s="43"/>
      <c r="E418" s="43"/>
      <c r="F418" s="43"/>
      <c r="G418" s="43"/>
      <c r="H418" s="79"/>
      <c r="I418" s="80"/>
      <c r="J418" s="80"/>
      <c r="K418" s="81"/>
    </row>
    <row r="419" spans="1:11" s="53" customFormat="1" ht="12.75">
      <c r="A419" s="43"/>
      <c r="B419" s="43"/>
      <c r="C419" s="43"/>
      <c r="D419" s="43"/>
      <c r="E419" s="43"/>
      <c r="F419" s="43"/>
      <c r="G419" s="43"/>
      <c r="H419" s="79"/>
      <c r="I419" s="80"/>
      <c r="J419" s="80"/>
      <c r="K419" s="81"/>
    </row>
    <row r="420" spans="1:11" s="53" customFormat="1" ht="12.75">
      <c r="A420" s="43"/>
      <c r="B420" s="43"/>
      <c r="C420" s="43"/>
      <c r="D420" s="43"/>
      <c r="E420" s="43"/>
      <c r="F420" s="43"/>
      <c r="G420" s="43"/>
      <c r="H420" s="79"/>
      <c r="I420" s="80"/>
      <c r="J420" s="80"/>
      <c r="K420" s="81"/>
    </row>
    <row r="421" spans="1:11" s="53" customFormat="1" ht="12.75">
      <c r="A421" s="43"/>
      <c r="B421" s="43"/>
      <c r="C421" s="43"/>
      <c r="D421" s="43"/>
      <c r="E421" s="43"/>
      <c r="F421" s="43"/>
      <c r="G421" s="43"/>
      <c r="H421" s="79"/>
      <c r="I421" s="80"/>
      <c r="J421" s="80"/>
      <c r="K421" s="81"/>
    </row>
    <row r="422" spans="1:11" s="53" customFormat="1" ht="12.75">
      <c r="A422" s="43"/>
      <c r="B422" s="43"/>
      <c r="C422" s="43"/>
      <c r="D422" s="43"/>
      <c r="E422" s="43"/>
      <c r="F422" s="43"/>
      <c r="G422" s="43"/>
      <c r="H422" s="79"/>
      <c r="I422" s="80"/>
      <c r="J422" s="80"/>
      <c r="K422" s="81"/>
    </row>
    <row r="423" spans="1:11" s="53" customFormat="1" ht="12.75">
      <c r="A423" s="43"/>
      <c r="B423" s="43"/>
      <c r="C423" s="43"/>
      <c r="D423" s="43"/>
      <c r="E423" s="43"/>
      <c r="F423" s="43"/>
      <c r="G423" s="43"/>
      <c r="H423" s="79"/>
      <c r="I423" s="80"/>
      <c r="J423" s="80"/>
      <c r="K423" s="81"/>
    </row>
    <row r="424" spans="1:11" s="53" customFormat="1" ht="12.75">
      <c r="A424" s="43"/>
      <c r="B424" s="43"/>
      <c r="C424" s="43"/>
      <c r="D424" s="43"/>
      <c r="E424" s="43"/>
      <c r="F424" s="43"/>
      <c r="G424" s="43"/>
      <c r="H424" s="79"/>
      <c r="I424" s="80"/>
      <c r="J424" s="80"/>
      <c r="K424" s="81"/>
    </row>
    <row r="425" spans="1:11" s="53" customFormat="1" ht="12.75">
      <c r="A425" s="43"/>
      <c r="B425" s="43"/>
      <c r="C425" s="43"/>
      <c r="D425" s="43"/>
      <c r="E425" s="43"/>
      <c r="F425" s="43"/>
      <c r="G425" s="43"/>
      <c r="H425" s="79"/>
      <c r="I425" s="80"/>
      <c r="J425" s="80"/>
      <c r="K425" s="81"/>
    </row>
    <row r="426" spans="1:11" s="53" customFormat="1" ht="12.75">
      <c r="A426" s="43"/>
      <c r="B426" s="43"/>
      <c r="C426" s="43"/>
      <c r="D426" s="43"/>
      <c r="E426" s="43"/>
      <c r="F426" s="43"/>
      <c r="G426" s="43"/>
      <c r="H426" s="79"/>
      <c r="I426" s="80"/>
      <c r="J426" s="80"/>
      <c r="K426" s="81"/>
    </row>
    <row r="427" spans="1:11" s="53" customFormat="1" ht="12.75">
      <c r="A427" s="43"/>
      <c r="B427" s="43"/>
      <c r="C427" s="43"/>
      <c r="D427" s="43"/>
      <c r="E427" s="43"/>
      <c r="F427" s="43"/>
      <c r="G427" s="43"/>
      <c r="H427" s="79"/>
      <c r="I427" s="80"/>
      <c r="J427" s="80"/>
      <c r="K427" s="81"/>
    </row>
    <row r="428" spans="1:11" s="53" customFormat="1" ht="12.75">
      <c r="A428" s="43"/>
      <c r="B428" s="43"/>
      <c r="C428" s="43"/>
      <c r="D428" s="43"/>
      <c r="E428" s="43"/>
      <c r="F428" s="43"/>
      <c r="G428" s="43"/>
      <c r="H428" s="79"/>
      <c r="I428" s="80"/>
      <c r="J428" s="80"/>
      <c r="K428" s="81"/>
    </row>
    <row r="429" spans="1:11" s="53" customFormat="1" ht="12.75">
      <c r="A429" s="43"/>
      <c r="B429" s="43"/>
      <c r="C429" s="43"/>
      <c r="D429" s="43"/>
      <c r="E429" s="43"/>
      <c r="F429" s="43"/>
      <c r="G429" s="43"/>
      <c r="H429" s="79"/>
      <c r="I429" s="80"/>
      <c r="J429" s="80"/>
      <c r="K429" s="81"/>
    </row>
    <row r="430" spans="1:11" s="53" customFormat="1" ht="12.75">
      <c r="A430" s="43"/>
      <c r="B430" s="43"/>
      <c r="C430" s="43"/>
      <c r="D430" s="43"/>
      <c r="E430" s="43"/>
      <c r="F430" s="43"/>
      <c r="G430" s="43"/>
      <c r="H430" s="79"/>
      <c r="I430" s="80"/>
      <c r="J430" s="80"/>
      <c r="K430" s="81"/>
    </row>
    <row r="431" spans="1:11" s="53" customFormat="1" ht="12.75">
      <c r="A431" s="43"/>
      <c r="B431" s="43"/>
      <c r="C431" s="43"/>
      <c r="D431" s="43"/>
      <c r="E431" s="43"/>
      <c r="F431" s="43"/>
      <c r="G431" s="43"/>
      <c r="H431" s="79"/>
      <c r="I431" s="80"/>
      <c r="J431" s="80"/>
      <c r="K431" s="81"/>
    </row>
    <row r="432" spans="1:11" s="53" customFormat="1" ht="12.75">
      <c r="A432" s="43"/>
      <c r="B432" s="43"/>
      <c r="C432" s="43"/>
      <c r="D432" s="43"/>
      <c r="E432" s="43"/>
      <c r="F432" s="43"/>
      <c r="G432" s="43"/>
      <c r="H432" s="79"/>
      <c r="I432" s="80"/>
      <c r="J432" s="80"/>
      <c r="K432" s="81"/>
    </row>
    <row r="433" spans="1:11" s="53" customFormat="1" ht="12.75">
      <c r="A433" s="43"/>
      <c r="B433" s="43"/>
      <c r="C433" s="43"/>
      <c r="D433" s="43"/>
      <c r="E433" s="43"/>
      <c r="F433" s="43"/>
      <c r="G433" s="43"/>
      <c r="H433" s="79"/>
      <c r="I433" s="80"/>
      <c r="J433" s="80"/>
      <c r="K433" s="81"/>
    </row>
    <row r="434" spans="1:11" s="53" customFormat="1" ht="12.75">
      <c r="A434" s="43"/>
      <c r="B434" s="43"/>
      <c r="C434" s="43"/>
      <c r="D434" s="43"/>
      <c r="E434" s="43"/>
      <c r="F434" s="43"/>
      <c r="G434" s="43"/>
      <c r="H434" s="79"/>
      <c r="I434" s="80"/>
      <c r="J434" s="80"/>
      <c r="K434" s="81"/>
    </row>
    <row r="435" spans="1:11" s="53" customFormat="1" ht="12.75">
      <c r="A435" s="43"/>
      <c r="B435" s="43"/>
      <c r="C435" s="43"/>
      <c r="D435" s="43"/>
      <c r="E435" s="43"/>
      <c r="F435" s="43"/>
      <c r="G435" s="43"/>
      <c r="H435" s="79"/>
      <c r="I435" s="80"/>
      <c r="J435" s="80"/>
      <c r="K435" s="81"/>
    </row>
    <row r="436" spans="1:11" s="53" customFormat="1" ht="12.75">
      <c r="A436" s="43"/>
      <c r="B436" s="43"/>
      <c r="C436" s="43"/>
      <c r="D436" s="43"/>
      <c r="E436" s="43"/>
      <c r="F436" s="43"/>
      <c r="G436" s="43"/>
      <c r="H436" s="79"/>
      <c r="I436" s="80"/>
      <c r="J436" s="80"/>
      <c r="K436" s="81"/>
    </row>
    <row r="437" spans="1:11" s="53" customFormat="1" ht="12.75">
      <c r="A437" s="43"/>
      <c r="B437" s="43"/>
      <c r="C437" s="43"/>
      <c r="D437" s="43"/>
      <c r="E437" s="43"/>
      <c r="F437" s="43"/>
      <c r="G437" s="43"/>
      <c r="H437" s="79"/>
      <c r="I437" s="80"/>
      <c r="J437" s="80"/>
      <c r="K437" s="81"/>
    </row>
    <row r="438" spans="1:11" s="53" customFormat="1" ht="12.75">
      <c r="A438" s="43"/>
      <c r="B438" s="43"/>
      <c r="C438" s="43"/>
      <c r="D438" s="43"/>
      <c r="E438" s="43"/>
      <c r="F438" s="43"/>
      <c r="G438" s="43"/>
      <c r="H438" s="79"/>
      <c r="I438" s="80"/>
      <c r="J438" s="80"/>
      <c r="K438" s="81"/>
    </row>
    <row r="439" spans="1:11" s="53" customFormat="1" ht="12.75">
      <c r="A439" s="43"/>
      <c r="B439" s="43"/>
      <c r="C439" s="43"/>
      <c r="D439" s="43"/>
      <c r="E439" s="43"/>
      <c r="F439" s="43"/>
      <c r="G439" s="43"/>
      <c r="H439" s="79"/>
      <c r="I439" s="80"/>
      <c r="J439" s="80"/>
      <c r="K439" s="81"/>
    </row>
    <row r="440" spans="1:11" s="53" customFormat="1" ht="12.75">
      <c r="A440" s="43"/>
      <c r="B440" s="43"/>
      <c r="C440" s="43"/>
      <c r="D440" s="43"/>
      <c r="E440" s="43"/>
      <c r="F440" s="43"/>
      <c r="G440" s="43"/>
      <c r="H440" s="79"/>
      <c r="I440" s="80"/>
      <c r="J440" s="80"/>
      <c r="K440" s="81"/>
    </row>
    <row r="441" spans="1:11" s="53" customFormat="1" ht="12.75">
      <c r="A441" s="43"/>
      <c r="B441" s="43"/>
      <c r="C441" s="43"/>
      <c r="D441" s="43"/>
      <c r="E441" s="43"/>
      <c r="F441" s="43"/>
      <c r="G441" s="43"/>
      <c r="H441" s="79"/>
      <c r="I441" s="80"/>
      <c r="J441" s="80"/>
      <c r="K441" s="81"/>
    </row>
    <row r="442" spans="1:11" s="53" customFormat="1" ht="12.75">
      <c r="A442" s="43"/>
      <c r="B442" s="43"/>
      <c r="C442" s="43"/>
      <c r="D442" s="43"/>
      <c r="E442" s="43"/>
      <c r="F442" s="43"/>
      <c r="G442" s="43"/>
      <c r="H442" s="79"/>
      <c r="I442" s="80"/>
      <c r="J442" s="80"/>
      <c r="K442" s="81"/>
    </row>
    <row r="443" spans="1:11" s="53" customFormat="1" ht="12.75">
      <c r="A443" s="43"/>
      <c r="B443" s="43"/>
      <c r="C443" s="43"/>
      <c r="D443" s="43"/>
      <c r="E443" s="43"/>
      <c r="F443" s="43"/>
      <c r="G443" s="43"/>
      <c r="H443" s="79"/>
      <c r="I443" s="80"/>
      <c r="J443" s="80"/>
      <c r="K443" s="81"/>
    </row>
    <row r="444" spans="1:11" s="53" customFormat="1" ht="12.75">
      <c r="A444" s="43"/>
      <c r="B444" s="43"/>
      <c r="C444" s="43"/>
      <c r="D444" s="43"/>
      <c r="E444" s="43"/>
      <c r="F444" s="43"/>
      <c r="G444" s="43"/>
      <c r="H444" s="79"/>
      <c r="I444" s="80"/>
      <c r="J444" s="80"/>
      <c r="K444" s="81"/>
    </row>
    <row r="445" spans="1:11" s="53" customFormat="1" ht="12.75">
      <c r="A445" s="43"/>
      <c r="B445" s="43"/>
      <c r="C445" s="43"/>
      <c r="D445" s="43"/>
      <c r="E445" s="43"/>
      <c r="F445" s="43"/>
      <c r="G445" s="43"/>
      <c r="H445" s="79"/>
      <c r="I445" s="80"/>
      <c r="J445" s="80"/>
      <c r="K445" s="81"/>
    </row>
    <row r="446" spans="1:11" s="53" customFormat="1" ht="12.75">
      <c r="A446" s="43"/>
      <c r="B446" s="43"/>
      <c r="C446" s="43"/>
      <c r="D446" s="43"/>
      <c r="E446" s="43"/>
      <c r="F446" s="43"/>
      <c r="G446" s="43"/>
      <c r="H446" s="79"/>
      <c r="I446" s="80"/>
      <c r="J446" s="80"/>
      <c r="K446" s="81"/>
    </row>
    <row r="447" spans="1:11" s="53" customFormat="1" ht="12.75">
      <c r="A447" s="43"/>
      <c r="B447" s="43"/>
      <c r="C447" s="43"/>
      <c r="D447" s="43"/>
      <c r="E447" s="43"/>
      <c r="F447" s="43"/>
      <c r="G447" s="43"/>
      <c r="H447" s="79"/>
      <c r="I447" s="80"/>
      <c r="J447" s="80"/>
      <c r="K447" s="81"/>
    </row>
    <row r="448" spans="1:11" s="53" customFormat="1" ht="12.75">
      <c r="A448" s="43"/>
      <c r="B448" s="43"/>
      <c r="C448" s="43"/>
      <c r="D448" s="43"/>
      <c r="E448" s="43"/>
      <c r="F448" s="43"/>
      <c r="G448" s="43"/>
      <c r="H448" s="79"/>
      <c r="I448" s="80"/>
      <c r="J448" s="80"/>
      <c r="K448" s="81"/>
    </row>
    <row r="449" spans="1:11" s="53" customFormat="1" ht="12.75">
      <c r="A449" s="43"/>
      <c r="B449" s="43"/>
      <c r="C449" s="43"/>
      <c r="D449" s="43"/>
      <c r="E449" s="43"/>
      <c r="F449" s="43"/>
      <c r="G449" s="43"/>
      <c r="H449" s="79"/>
      <c r="I449" s="80"/>
      <c r="J449" s="80"/>
      <c r="K449" s="81"/>
    </row>
    <row r="450" spans="1:11" s="53" customFormat="1" ht="12.75">
      <c r="A450" s="43"/>
      <c r="B450" s="43"/>
      <c r="C450" s="43"/>
      <c r="D450" s="43"/>
      <c r="E450" s="43"/>
      <c r="F450" s="43"/>
      <c r="G450" s="43"/>
      <c r="H450" s="79"/>
      <c r="I450" s="80"/>
      <c r="J450" s="80"/>
      <c r="K450" s="81"/>
    </row>
    <row r="451" spans="1:11" s="53" customFormat="1" ht="12.75">
      <c r="A451" s="43"/>
      <c r="B451" s="43"/>
      <c r="C451" s="43"/>
      <c r="D451" s="43"/>
      <c r="E451" s="43"/>
      <c r="F451" s="43"/>
      <c r="G451" s="43"/>
      <c r="H451" s="79"/>
      <c r="I451" s="80"/>
      <c r="J451" s="80"/>
      <c r="K451" s="81"/>
    </row>
    <row r="452" spans="1:11" s="53" customFormat="1" ht="12.75">
      <c r="A452" s="43"/>
      <c r="B452" s="43"/>
      <c r="C452" s="43"/>
      <c r="D452" s="43"/>
      <c r="E452" s="43"/>
      <c r="F452" s="43"/>
      <c r="G452" s="43"/>
      <c r="H452" s="79"/>
      <c r="I452" s="80"/>
      <c r="J452" s="80"/>
      <c r="K452" s="81"/>
    </row>
    <row r="453" spans="1:11" s="53" customFormat="1" ht="12.75">
      <c r="A453" s="43"/>
      <c r="B453" s="43"/>
      <c r="C453" s="43"/>
      <c r="D453" s="43"/>
      <c r="E453" s="43"/>
      <c r="F453" s="43"/>
      <c r="G453" s="43"/>
      <c r="H453" s="79"/>
      <c r="I453" s="80"/>
      <c r="J453" s="80"/>
      <c r="K453" s="81"/>
    </row>
    <row r="454" spans="1:11" s="53" customFormat="1" ht="12.75">
      <c r="A454" s="43"/>
      <c r="B454" s="43"/>
      <c r="C454" s="43"/>
      <c r="D454" s="43"/>
      <c r="E454" s="43"/>
      <c r="F454" s="43"/>
      <c r="G454" s="43"/>
      <c r="H454" s="79"/>
      <c r="I454" s="80"/>
      <c r="J454" s="80"/>
      <c r="K454" s="81"/>
    </row>
    <row r="455" spans="1:11" s="53" customFormat="1" ht="12.75">
      <c r="A455" s="43"/>
      <c r="B455" s="43"/>
      <c r="C455" s="43"/>
      <c r="D455" s="43"/>
      <c r="E455" s="43"/>
      <c r="F455" s="43"/>
      <c r="G455" s="43"/>
      <c r="H455" s="79"/>
      <c r="I455" s="80"/>
      <c r="J455" s="80"/>
      <c r="K455" s="81"/>
    </row>
    <row r="456" spans="1:11" s="53" customFormat="1" ht="12.75">
      <c r="A456" s="43"/>
      <c r="B456" s="43"/>
      <c r="C456" s="43"/>
      <c r="D456" s="43"/>
      <c r="E456" s="43"/>
      <c r="F456" s="43"/>
      <c r="G456" s="43"/>
      <c r="H456" s="79"/>
      <c r="I456" s="80"/>
      <c r="J456" s="80"/>
      <c r="K456" s="81"/>
    </row>
    <row r="457" spans="1:11" s="53" customFormat="1" ht="12.75">
      <c r="A457" s="43"/>
      <c r="B457" s="43"/>
      <c r="C457" s="43"/>
      <c r="D457" s="43"/>
      <c r="E457" s="43"/>
      <c r="F457" s="43"/>
      <c r="G457" s="43"/>
      <c r="H457" s="79"/>
      <c r="I457" s="80"/>
      <c r="J457" s="80"/>
      <c r="K457" s="81"/>
    </row>
    <row r="458" spans="1:11" s="53" customFormat="1" ht="12.75">
      <c r="A458" s="43"/>
      <c r="B458" s="43"/>
      <c r="C458" s="43"/>
      <c r="D458" s="43"/>
      <c r="E458" s="43"/>
      <c r="F458" s="43"/>
      <c r="G458" s="43"/>
      <c r="H458" s="79"/>
      <c r="I458" s="80"/>
      <c r="J458" s="80"/>
      <c r="K458" s="81"/>
    </row>
    <row r="459" spans="1:11" s="53" customFormat="1" ht="12.75">
      <c r="A459" s="43"/>
      <c r="B459" s="43"/>
      <c r="C459" s="43"/>
      <c r="D459" s="43"/>
      <c r="E459" s="43"/>
      <c r="F459" s="43"/>
      <c r="G459" s="43"/>
      <c r="H459" s="79"/>
      <c r="I459" s="80"/>
      <c r="J459" s="80"/>
      <c r="K459" s="81"/>
    </row>
    <row r="460" spans="1:11" s="53" customFormat="1" ht="12.75">
      <c r="A460" s="43"/>
      <c r="B460" s="43"/>
      <c r="C460" s="43"/>
      <c r="D460" s="43"/>
      <c r="E460" s="43"/>
      <c r="F460" s="43"/>
      <c r="G460" s="43"/>
      <c r="H460" s="79"/>
      <c r="I460" s="80"/>
      <c r="J460" s="80"/>
      <c r="K460" s="81"/>
    </row>
    <row r="461" spans="1:11" s="53" customFormat="1" ht="12.75">
      <c r="A461" s="43"/>
      <c r="B461" s="43"/>
      <c r="C461" s="43"/>
      <c r="D461" s="43"/>
      <c r="E461" s="43"/>
      <c r="F461" s="43"/>
      <c r="G461" s="43"/>
      <c r="H461" s="79"/>
      <c r="I461" s="80"/>
      <c r="J461" s="80"/>
      <c r="K461" s="81"/>
    </row>
    <row r="462" spans="1:11" s="53" customFormat="1" ht="12.75">
      <c r="A462" s="43"/>
      <c r="B462" s="43"/>
      <c r="C462" s="43"/>
      <c r="D462" s="43"/>
      <c r="E462" s="43"/>
      <c r="F462" s="43"/>
      <c r="G462" s="43"/>
      <c r="H462" s="79"/>
      <c r="I462" s="80"/>
      <c r="J462" s="80"/>
      <c r="K462" s="81"/>
    </row>
    <row r="463" spans="1:11" s="53" customFormat="1" ht="12.75">
      <c r="A463" s="43"/>
      <c r="B463" s="43"/>
      <c r="C463" s="43"/>
      <c r="D463" s="43"/>
      <c r="E463" s="43"/>
      <c r="F463" s="43"/>
      <c r="G463" s="43"/>
      <c r="H463" s="79"/>
      <c r="I463" s="80"/>
      <c r="J463" s="80"/>
      <c r="K463" s="81"/>
    </row>
    <row r="464" spans="1:11" s="53" customFormat="1" ht="12.75">
      <c r="A464" s="43"/>
      <c r="B464" s="43"/>
      <c r="C464" s="43"/>
      <c r="D464" s="43"/>
      <c r="E464" s="43"/>
      <c r="F464" s="43"/>
      <c r="G464" s="43"/>
      <c r="H464" s="79"/>
      <c r="I464" s="80"/>
      <c r="J464" s="80"/>
      <c r="K464" s="81"/>
    </row>
    <row r="465" spans="1:11" s="53" customFormat="1" ht="12.75">
      <c r="A465" s="43"/>
      <c r="B465" s="43"/>
      <c r="C465" s="43"/>
      <c r="D465" s="43"/>
      <c r="E465" s="43"/>
      <c r="F465" s="43"/>
      <c r="G465" s="43"/>
      <c r="H465" s="79"/>
      <c r="I465" s="80"/>
      <c r="J465" s="80"/>
      <c r="K465" s="81"/>
    </row>
    <row r="466" spans="1:11" s="53" customFormat="1" ht="12.75">
      <c r="A466" s="43"/>
      <c r="B466" s="43"/>
      <c r="C466" s="43"/>
      <c r="D466" s="43"/>
      <c r="E466" s="43"/>
      <c r="F466" s="43"/>
      <c r="G466" s="43"/>
      <c r="H466" s="79"/>
      <c r="I466" s="80"/>
      <c r="J466" s="80"/>
      <c r="K466" s="81"/>
    </row>
    <row r="467" spans="1:11" s="53" customFormat="1" ht="12.75">
      <c r="A467" s="43"/>
      <c r="B467" s="43"/>
      <c r="C467" s="43"/>
      <c r="D467" s="43"/>
      <c r="E467" s="43"/>
      <c r="F467" s="43"/>
      <c r="G467" s="43"/>
      <c r="H467" s="79"/>
      <c r="I467" s="80"/>
      <c r="J467" s="80"/>
      <c r="K467" s="81"/>
    </row>
    <row r="468" spans="1:11" s="53" customFormat="1" ht="12.75">
      <c r="A468" s="43"/>
      <c r="B468" s="43"/>
      <c r="C468" s="43"/>
      <c r="D468" s="43"/>
      <c r="E468" s="43"/>
      <c r="F468" s="43"/>
      <c r="G468" s="43"/>
      <c r="H468" s="79"/>
      <c r="I468" s="80"/>
      <c r="J468" s="80"/>
      <c r="K468" s="81"/>
    </row>
    <row r="469" spans="1:11" s="53" customFormat="1" ht="12.75">
      <c r="A469" s="43"/>
      <c r="B469" s="43"/>
      <c r="C469" s="43"/>
      <c r="D469" s="43"/>
      <c r="E469" s="43"/>
      <c r="F469" s="43"/>
      <c r="G469" s="43"/>
      <c r="H469" s="79"/>
      <c r="I469" s="80"/>
      <c r="J469" s="80"/>
      <c r="K469" s="81"/>
    </row>
    <row r="470" spans="1:11" s="53" customFormat="1" ht="12.75">
      <c r="A470" s="43"/>
      <c r="B470" s="43"/>
      <c r="C470" s="43"/>
      <c r="D470" s="43"/>
      <c r="E470" s="43"/>
      <c r="F470" s="43"/>
      <c r="G470" s="43"/>
      <c r="H470" s="79"/>
      <c r="I470" s="80"/>
      <c r="J470" s="80"/>
      <c r="K470" s="81"/>
    </row>
    <row r="471" spans="1:11" s="53" customFormat="1" ht="12.75">
      <c r="A471" s="43"/>
      <c r="B471" s="43"/>
      <c r="C471" s="43"/>
      <c r="D471" s="43"/>
      <c r="E471" s="43"/>
      <c r="F471" s="43"/>
      <c r="G471" s="43"/>
      <c r="H471" s="79"/>
      <c r="I471" s="80"/>
      <c r="J471" s="80"/>
      <c r="K471" s="81"/>
    </row>
    <row r="472" spans="1:11" s="53" customFormat="1" ht="12.75">
      <c r="A472" s="43"/>
      <c r="B472" s="43"/>
      <c r="C472" s="43"/>
      <c r="D472" s="43"/>
      <c r="E472" s="43"/>
      <c r="F472" s="43"/>
      <c r="G472" s="43"/>
      <c r="H472" s="79"/>
      <c r="I472" s="80"/>
      <c r="J472" s="80"/>
      <c r="K472" s="81"/>
    </row>
    <row r="473" spans="1:11" s="53" customFormat="1" ht="12.75">
      <c r="A473" s="43"/>
      <c r="B473" s="43"/>
      <c r="C473" s="43"/>
      <c r="D473" s="43"/>
      <c r="E473" s="43"/>
      <c r="F473" s="43"/>
      <c r="G473" s="43"/>
      <c r="H473" s="79"/>
      <c r="I473" s="80"/>
      <c r="J473" s="80"/>
      <c r="K473" s="81"/>
    </row>
    <row r="474" spans="1:11" s="53" customFormat="1" ht="12.75">
      <c r="A474" s="43"/>
      <c r="B474" s="43"/>
      <c r="C474" s="43"/>
      <c r="D474" s="43"/>
      <c r="E474" s="43"/>
      <c r="F474" s="43"/>
      <c r="G474" s="43"/>
      <c r="H474" s="79"/>
      <c r="I474" s="80"/>
      <c r="J474" s="80"/>
      <c r="K474" s="81"/>
    </row>
    <row r="475" spans="1:11" s="53" customFormat="1" ht="12.75">
      <c r="A475" s="43"/>
      <c r="B475" s="43"/>
      <c r="C475" s="43"/>
      <c r="D475" s="43"/>
      <c r="E475" s="43"/>
      <c r="F475" s="43"/>
      <c r="G475" s="43"/>
      <c r="H475" s="79"/>
      <c r="I475" s="80"/>
      <c r="J475" s="80"/>
      <c r="K475" s="81"/>
    </row>
    <row r="476" spans="1:11" s="53" customFormat="1" ht="12.75">
      <c r="A476" s="43"/>
      <c r="B476" s="43"/>
      <c r="C476" s="43"/>
      <c r="D476" s="43"/>
      <c r="E476" s="43"/>
      <c r="F476" s="43"/>
      <c r="G476" s="43"/>
      <c r="H476" s="79"/>
      <c r="I476" s="80"/>
      <c r="J476" s="80"/>
      <c r="K476" s="81"/>
    </row>
    <row r="477" spans="1:11" s="53" customFormat="1" ht="12.75">
      <c r="A477" s="43"/>
      <c r="B477" s="43"/>
      <c r="C477" s="43"/>
      <c r="D477" s="43"/>
      <c r="E477" s="43"/>
      <c r="F477" s="43"/>
      <c r="G477" s="43"/>
      <c r="H477" s="79"/>
      <c r="I477" s="80"/>
      <c r="J477" s="80"/>
      <c r="K477" s="81"/>
    </row>
    <row r="478" spans="1:11" s="53" customFormat="1" ht="12.75">
      <c r="A478" s="43"/>
      <c r="B478" s="43"/>
      <c r="C478" s="43"/>
      <c r="D478" s="43"/>
      <c r="E478" s="43"/>
      <c r="F478" s="43"/>
      <c r="G478" s="43"/>
      <c r="H478" s="79"/>
      <c r="I478" s="80"/>
      <c r="J478" s="80"/>
      <c r="K478" s="81"/>
    </row>
    <row r="479" spans="1:11" s="53" customFormat="1" ht="12.75">
      <c r="A479" s="43"/>
      <c r="B479" s="43"/>
      <c r="C479" s="43"/>
      <c r="D479" s="43"/>
      <c r="E479" s="43"/>
      <c r="F479" s="43"/>
      <c r="G479" s="43"/>
      <c r="H479" s="79"/>
      <c r="I479" s="80"/>
      <c r="J479" s="80"/>
      <c r="K479" s="81"/>
    </row>
    <row r="480" spans="1:11" s="53" customFormat="1" ht="12.75">
      <c r="A480" s="43"/>
      <c r="B480" s="43"/>
      <c r="C480" s="43"/>
      <c r="D480" s="43"/>
      <c r="E480" s="43"/>
      <c r="F480" s="43"/>
      <c r="G480" s="43"/>
      <c r="H480" s="79"/>
      <c r="I480" s="80"/>
      <c r="J480" s="80"/>
      <c r="K480" s="81"/>
    </row>
    <row r="481" spans="1:11" s="53" customFormat="1" ht="12.75">
      <c r="A481" s="43"/>
      <c r="B481" s="43"/>
      <c r="C481" s="43"/>
      <c r="D481" s="43"/>
      <c r="E481" s="43"/>
      <c r="F481" s="43"/>
      <c r="G481" s="43"/>
      <c r="H481" s="79"/>
      <c r="I481" s="80"/>
      <c r="J481" s="80"/>
      <c r="K481" s="81"/>
    </row>
    <row r="482" spans="1:11" s="53" customFormat="1" ht="12.75">
      <c r="A482" s="43"/>
      <c r="B482" s="43"/>
      <c r="C482" s="43"/>
      <c r="D482" s="43"/>
      <c r="E482" s="43"/>
      <c r="F482" s="43"/>
      <c r="G482" s="43"/>
      <c r="H482" s="79"/>
      <c r="I482" s="80"/>
      <c r="J482" s="80"/>
      <c r="K482" s="81"/>
    </row>
    <row r="483" spans="1:11" s="53" customFormat="1" ht="12.75">
      <c r="A483" s="43"/>
      <c r="B483" s="43"/>
      <c r="C483" s="43"/>
      <c r="D483" s="43"/>
      <c r="E483" s="43"/>
      <c r="F483" s="43"/>
      <c r="G483" s="43"/>
      <c r="H483" s="79"/>
      <c r="I483" s="80"/>
      <c r="J483" s="80"/>
      <c r="K483" s="81"/>
    </row>
    <row r="484" spans="1:11" s="53" customFormat="1" ht="12.75">
      <c r="A484" s="43"/>
      <c r="B484" s="43"/>
      <c r="C484" s="43"/>
      <c r="D484" s="43"/>
      <c r="E484" s="43"/>
      <c r="F484" s="43"/>
      <c r="G484" s="43"/>
      <c r="H484" s="79"/>
      <c r="I484" s="80"/>
      <c r="J484" s="80"/>
      <c r="K484" s="81"/>
    </row>
    <row r="485" spans="1:11" s="53" customFormat="1" ht="12.75">
      <c r="A485" s="43"/>
      <c r="B485" s="43"/>
      <c r="C485" s="43"/>
      <c r="D485" s="43"/>
      <c r="E485" s="43"/>
      <c r="F485" s="43"/>
      <c r="G485" s="43"/>
      <c r="H485" s="79"/>
      <c r="I485" s="80"/>
      <c r="J485" s="80"/>
      <c r="K485" s="81"/>
    </row>
    <row r="486" spans="1:11" s="53" customFormat="1" ht="12.75">
      <c r="A486" s="43"/>
      <c r="B486" s="43"/>
      <c r="C486" s="43"/>
      <c r="D486" s="43"/>
      <c r="E486" s="43"/>
      <c r="F486" s="43"/>
      <c r="G486" s="43"/>
      <c r="H486" s="79"/>
      <c r="I486" s="80"/>
      <c r="J486" s="80"/>
      <c r="K486" s="81"/>
    </row>
    <row r="487" spans="1:11" s="53" customFormat="1" ht="12.75">
      <c r="A487" s="43"/>
      <c r="B487" s="43"/>
      <c r="C487" s="43"/>
      <c r="D487" s="43"/>
      <c r="E487" s="43"/>
      <c r="F487" s="43"/>
      <c r="G487" s="43"/>
      <c r="H487" s="79"/>
      <c r="I487" s="80"/>
      <c r="J487" s="80"/>
      <c r="K487" s="81"/>
    </row>
    <row r="488" spans="1:11" s="53" customFormat="1" ht="12.75">
      <c r="A488" s="43"/>
      <c r="B488" s="43"/>
      <c r="C488" s="43"/>
      <c r="D488" s="43"/>
      <c r="E488" s="43"/>
      <c r="F488" s="43"/>
      <c r="G488" s="43"/>
      <c r="H488" s="79"/>
      <c r="I488" s="80"/>
      <c r="J488" s="80"/>
      <c r="K488" s="81"/>
    </row>
    <row r="489" spans="1:11" s="53" customFormat="1" ht="12.75">
      <c r="A489" s="43"/>
      <c r="B489" s="43"/>
      <c r="C489" s="43"/>
      <c r="D489" s="43"/>
      <c r="E489" s="43"/>
      <c r="F489" s="43"/>
      <c r="G489" s="43"/>
      <c r="H489" s="79"/>
      <c r="I489" s="80"/>
      <c r="J489" s="80"/>
      <c r="K489" s="81"/>
    </row>
    <row r="490" spans="1:11" s="53" customFormat="1" ht="12.75">
      <c r="A490" s="43"/>
      <c r="B490" s="43"/>
      <c r="C490" s="43"/>
      <c r="D490" s="43"/>
      <c r="E490" s="43"/>
      <c r="F490" s="43"/>
      <c r="G490" s="43"/>
      <c r="H490" s="79"/>
      <c r="I490" s="80"/>
      <c r="J490" s="80"/>
      <c r="K490" s="81"/>
    </row>
    <row r="491" spans="1:11" s="53" customFormat="1" ht="12.75">
      <c r="A491" s="43"/>
      <c r="B491" s="43"/>
      <c r="C491" s="43"/>
      <c r="D491" s="43"/>
      <c r="E491" s="43"/>
      <c r="F491" s="43"/>
      <c r="G491" s="43"/>
      <c r="H491" s="79"/>
      <c r="I491" s="80"/>
      <c r="J491" s="80"/>
      <c r="K491" s="81"/>
    </row>
    <row r="492" spans="1:11" s="53" customFormat="1" ht="12.75">
      <c r="A492" s="43"/>
      <c r="B492" s="43"/>
      <c r="C492" s="43"/>
      <c r="D492" s="43"/>
      <c r="E492" s="43"/>
      <c r="F492" s="43"/>
      <c r="G492" s="43"/>
      <c r="H492" s="79"/>
      <c r="I492" s="80"/>
      <c r="J492" s="80"/>
      <c r="K492" s="81"/>
    </row>
    <row r="493" spans="1:11" s="53" customFormat="1" ht="12.75">
      <c r="A493" s="43"/>
      <c r="B493" s="43"/>
      <c r="C493" s="43"/>
      <c r="D493" s="43"/>
      <c r="E493" s="43"/>
      <c r="F493" s="43"/>
      <c r="G493" s="43"/>
      <c r="H493" s="79"/>
      <c r="I493" s="80"/>
      <c r="J493" s="80"/>
      <c r="K493" s="81"/>
    </row>
    <row r="494" spans="1:11" s="53" customFormat="1" ht="12.75">
      <c r="A494" s="43"/>
      <c r="B494" s="43"/>
      <c r="C494" s="43"/>
      <c r="D494" s="43"/>
      <c r="E494" s="43"/>
      <c r="F494" s="43"/>
      <c r="G494" s="43"/>
      <c r="H494" s="79"/>
      <c r="I494" s="80"/>
      <c r="J494" s="80"/>
      <c r="K494" s="81"/>
    </row>
    <row r="495" spans="1:11" s="53" customFormat="1" ht="12.75">
      <c r="A495" s="43"/>
      <c r="B495" s="43"/>
      <c r="C495" s="43"/>
      <c r="D495" s="43"/>
      <c r="E495" s="43"/>
      <c r="F495" s="43"/>
      <c r="G495" s="43"/>
      <c r="H495" s="79"/>
      <c r="I495" s="80"/>
      <c r="J495" s="80"/>
      <c r="K495" s="81"/>
    </row>
    <row r="496" spans="1:11" s="53" customFormat="1" ht="12.75">
      <c r="A496" s="43"/>
      <c r="B496" s="43"/>
      <c r="C496" s="43"/>
      <c r="D496" s="43"/>
      <c r="E496" s="43"/>
      <c r="F496" s="43"/>
      <c r="G496" s="43"/>
      <c r="H496" s="79"/>
      <c r="I496" s="80"/>
      <c r="J496" s="80"/>
      <c r="K496" s="81"/>
    </row>
    <row r="497" spans="1:11" s="53" customFormat="1" ht="12.75">
      <c r="A497" s="43"/>
      <c r="B497" s="43"/>
      <c r="C497" s="43"/>
      <c r="D497" s="43"/>
      <c r="E497" s="43"/>
      <c r="F497" s="43"/>
      <c r="G497" s="43"/>
      <c r="H497" s="79"/>
      <c r="I497" s="80"/>
      <c r="J497" s="80"/>
      <c r="K497" s="81"/>
    </row>
    <row r="498" spans="1:11" s="53" customFormat="1" ht="12.75">
      <c r="A498" s="43"/>
      <c r="B498" s="43"/>
      <c r="C498" s="43"/>
      <c r="D498" s="43"/>
      <c r="E498" s="43"/>
      <c r="F498" s="43"/>
      <c r="G498" s="43"/>
      <c r="H498" s="79"/>
      <c r="I498" s="80"/>
      <c r="J498" s="80"/>
      <c r="K498" s="81"/>
    </row>
    <row r="499" spans="1:11" s="53" customFormat="1" ht="12.75">
      <c r="A499" s="43"/>
      <c r="B499" s="43"/>
      <c r="C499" s="43"/>
      <c r="D499" s="43"/>
      <c r="E499" s="43"/>
      <c r="F499" s="43"/>
      <c r="G499" s="43"/>
      <c r="H499" s="79"/>
      <c r="I499" s="80"/>
      <c r="J499" s="80"/>
      <c r="K499" s="81"/>
    </row>
    <row r="500" spans="1:11" s="53" customFormat="1" ht="12.75">
      <c r="A500" s="43"/>
      <c r="B500" s="43"/>
      <c r="C500" s="43"/>
      <c r="D500" s="43"/>
      <c r="E500" s="43"/>
      <c r="F500" s="43"/>
      <c r="G500" s="43"/>
      <c r="H500" s="79"/>
      <c r="I500" s="80"/>
      <c r="J500" s="80"/>
      <c r="K500" s="81"/>
    </row>
    <row r="501" spans="1:11" s="53" customFormat="1" ht="12.75">
      <c r="A501" s="43"/>
      <c r="B501" s="43"/>
      <c r="C501" s="43"/>
      <c r="D501" s="43"/>
      <c r="E501" s="43"/>
      <c r="F501" s="43"/>
      <c r="G501" s="43"/>
      <c r="H501" s="79"/>
      <c r="I501" s="80"/>
      <c r="J501" s="80"/>
      <c r="K501" s="81"/>
    </row>
    <row r="502" spans="1:11" s="53" customFormat="1" ht="12.75">
      <c r="A502" s="43"/>
      <c r="B502" s="43"/>
      <c r="C502" s="43"/>
      <c r="D502" s="43"/>
      <c r="E502" s="43"/>
      <c r="F502" s="43"/>
      <c r="G502" s="43"/>
      <c r="H502" s="79"/>
      <c r="I502" s="80"/>
      <c r="J502" s="80"/>
      <c r="K502" s="81"/>
    </row>
    <row r="503" spans="1:11" s="53" customFormat="1" ht="12.75">
      <c r="A503" s="43"/>
      <c r="B503" s="43"/>
      <c r="C503" s="43"/>
      <c r="D503" s="43"/>
      <c r="E503" s="43"/>
      <c r="F503" s="43"/>
      <c r="G503" s="43"/>
      <c r="H503" s="79"/>
      <c r="I503" s="80"/>
      <c r="J503" s="80"/>
      <c r="K503" s="81"/>
    </row>
    <row r="504" spans="1:11" s="53" customFormat="1" ht="12.75">
      <c r="A504" s="43"/>
      <c r="B504" s="43"/>
      <c r="C504" s="43"/>
      <c r="D504" s="43"/>
      <c r="E504" s="43"/>
      <c r="F504" s="43"/>
      <c r="G504" s="43"/>
      <c r="H504" s="79"/>
      <c r="I504" s="80"/>
      <c r="J504" s="80"/>
      <c r="K504" s="81"/>
    </row>
    <row r="505" spans="1:11" s="53" customFormat="1" ht="12.75">
      <c r="A505" s="43"/>
      <c r="B505" s="43"/>
      <c r="C505" s="43"/>
      <c r="D505" s="43"/>
      <c r="E505" s="43"/>
      <c r="F505" s="43"/>
      <c r="G505" s="43"/>
      <c r="H505" s="79"/>
      <c r="I505" s="80"/>
      <c r="J505" s="80"/>
      <c r="K505" s="81"/>
    </row>
    <row r="506" spans="1:11" s="53" customFormat="1" ht="12.75">
      <c r="A506" s="43"/>
      <c r="B506" s="43"/>
      <c r="C506" s="43"/>
      <c r="D506" s="43"/>
      <c r="E506" s="43"/>
      <c r="F506" s="43"/>
      <c r="G506" s="43"/>
      <c r="H506" s="79"/>
      <c r="I506" s="80"/>
      <c r="J506" s="80"/>
      <c r="K506" s="81"/>
    </row>
    <row r="507" spans="1:11" s="53" customFormat="1" ht="12.75">
      <c r="A507" s="43"/>
      <c r="B507" s="43"/>
      <c r="C507" s="43"/>
      <c r="D507" s="43"/>
      <c r="E507" s="43"/>
      <c r="F507" s="43"/>
      <c r="G507" s="43"/>
      <c r="H507" s="79"/>
      <c r="I507" s="80"/>
      <c r="J507" s="80"/>
      <c r="K507" s="81"/>
    </row>
    <row r="508" spans="1:11" s="53" customFormat="1" ht="12.75">
      <c r="A508" s="43"/>
      <c r="B508" s="43"/>
      <c r="C508" s="43"/>
      <c r="D508" s="43"/>
      <c r="E508" s="43"/>
      <c r="F508" s="43"/>
      <c r="G508" s="43"/>
      <c r="H508" s="79"/>
      <c r="I508" s="80"/>
      <c r="J508" s="80"/>
      <c r="K508" s="81"/>
    </row>
    <row r="509" spans="1:11" s="53" customFormat="1" ht="12.75">
      <c r="A509" s="43"/>
      <c r="B509" s="43"/>
      <c r="C509" s="43"/>
      <c r="D509" s="43"/>
      <c r="E509" s="43"/>
      <c r="F509" s="43"/>
      <c r="G509" s="43"/>
      <c r="H509" s="79"/>
      <c r="I509" s="80"/>
      <c r="J509" s="80"/>
      <c r="K509" s="81"/>
    </row>
    <row r="510" spans="8:11" s="53" customFormat="1" ht="12.75">
      <c r="H510" s="79"/>
      <c r="I510" s="82"/>
      <c r="J510" s="82"/>
      <c r="K510" s="83"/>
    </row>
    <row r="511" spans="8:11" s="53" customFormat="1" ht="12.75">
      <c r="H511" s="79"/>
      <c r="I511" s="82"/>
      <c r="J511" s="82"/>
      <c r="K511" s="83"/>
    </row>
    <row r="512" spans="8:11" s="53" customFormat="1" ht="12.75">
      <c r="H512" s="79"/>
      <c r="I512" s="82"/>
      <c r="J512" s="82"/>
      <c r="K512" s="83"/>
    </row>
    <row r="513" spans="8:11" s="53" customFormat="1" ht="12.75">
      <c r="H513" s="79"/>
      <c r="I513" s="82"/>
      <c r="J513" s="82"/>
      <c r="K513" s="83"/>
    </row>
    <row r="514" spans="8:11" s="53" customFormat="1" ht="12.75">
      <c r="H514" s="79"/>
      <c r="I514" s="82"/>
      <c r="J514" s="82"/>
      <c r="K514" s="83"/>
    </row>
    <row r="515" spans="8:11" s="53" customFormat="1" ht="12.75">
      <c r="H515" s="79"/>
      <c r="I515" s="82"/>
      <c r="J515" s="82"/>
      <c r="K515" s="83"/>
    </row>
    <row r="516" spans="8:11" s="53" customFormat="1" ht="12.75">
      <c r="H516" s="79"/>
      <c r="I516" s="82"/>
      <c r="J516" s="82"/>
      <c r="K516" s="83"/>
    </row>
    <row r="517" spans="8:11" s="53" customFormat="1" ht="12.75">
      <c r="H517" s="79"/>
      <c r="I517" s="82"/>
      <c r="J517" s="82"/>
      <c r="K517" s="83"/>
    </row>
    <row r="518" spans="8:11" s="53" customFormat="1" ht="12.75">
      <c r="H518" s="79"/>
      <c r="I518" s="82"/>
      <c r="J518" s="82"/>
      <c r="K518" s="83"/>
    </row>
    <row r="519" spans="8:11" s="53" customFormat="1" ht="12.75">
      <c r="H519" s="79"/>
      <c r="I519" s="82"/>
      <c r="J519" s="82"/>
      <c r="K519" s="83"/>
    </row>
    <row r="520" spans="8:11" s="53" customFormat="1" ht="12.75">
      <c r="H520" s="79"/>
      <c r="I520" s="82"/>
      <c r="J520" s="82"/>
      <c r="K520" s="83"/>
    </row>
    <row r="521" spans="8:11" s="53" customFormat="1" ht="12.75">
      <c r="H521" s="79"/>
      <c r="I521" s="82"/>
      <c r="J521" s="82"/>
      <c r="K521" s="83"/>
    </row>
    <row r="522" spans="8:11" s="53" customFormat="1" ht="12.75">
      <c r="H522" s="79"/>
      <c r="I522" s="82"/>
      <c r="J522" s="82"/>
      <c r="K522" s="83"/>
    </row>
    <row r="523" spans="8:11" s="53" customFormat="1" ht="12.75">
      <c r="H523" s="79"/>
      <c r="I523" s="82"/>
      <c r="J523" s="82"/>
      <c r="K523" s="83"/>
    </row>
    <row r="524" spans="8:11" s="53" customFormat="1" ht="12.75">
      <c r="H524" s="79"/>
      <c r="I524" s="82"/>
      <c r="J524" s="82"/>
      <c r="K524" s="83"/>
    </row>
    <row r="525" spans="8:11" s="53" customFormat="1" ht="12.75">
      <c r="H525" s="79"/>
      <c r="I525" s="82"/>
      <c r="J525" s="82"/>
      <c r="K525" s="83"/>
    </row>
    <row r="526" spans="8:11" s="53" customFormat="1" ht="12.75">
      <c r="H526" s="79"/>
      <c r="I526" s="82"/>
      <c r="J526" s="82"/>
      <c r="K526" s="83"/>
    </row>
    <row r="527" spans="8:11" s="53" customFormat="1" ht="12.75">
      <c r="H527" s="79"/>
      <c r="I527" s="82"/>
      <c r="J527" s="82"/>
      <c r="K527" s="83"/>
    </row>
    <row r="528" spans="8:11" s="53" customFormat="1" ht="12.75">
      <c r="H528" s="79"/>
      <c r="I528" s="82"/>
      <c r="J528" s="82"/>
      <c r="K528" s="83"/>
    </row>
    <row r="529" spans="8:11" s="53" customFormat="1" ht="12.75">
      <c r="H529" s="79"/>
      <c r="I529" s="82"/>
      <c r="J529" s="82"/>
      <c r="K529" s="83"/>
    </row>
    <row r="530" spans="8:11" s="53" customFormat="1" ht="12.75">
      <c r="H530" s="79"/>
      <c r="I530" s="82"/>
      <c r="J530" s="82"/>
      <c r="K530" s="83"/>
    </row>
    <row r="531" spans="8:11" s="53" customFormat="1" ht="12.75">
      <c r="H531" s="79"/>
      <c r="I531" s="82"/>
      <c r="J531" s="82"/>
      <c r="K531" s="83"/>
    </row>
    <row r="532" spans="8:11" s="53" customFormat="1" ht="12.75">
      <c r="H532" s="79"/>
      <c r="I532" s="82"/>
      <c r="J532" s="82"/>
      <c r="K532" s="83"/>
    </row>
    <row r="533" spans="8:11" s="53" customFormat="1" ht="12.75">
      <c r="H533" s="79"/>
      <c r="I533" s="82"/>
      <c r="J533" s="82"/>
      <c r="K533" s="83"/>
    </row>
    <row r="534" spans="8:11" s="53" customFormat="1" ht="12.75">
      <c r="H534" s="79"/>
      <c r="I534" s="82"/>
      <c r="J534" s="82"/>
      <c r="K534" s="83"/>
    </row>
    <row r="535" spans="8:11" s="53" customFormat="1" ht="12.75">
      <c r="H535" s="79"/>
      <c r="I535" s="82"/>
      <c r="J535" s="82"/>
      <c r="K535" s="83"/>
    </row>
    <row r="536" spans="8:11" s="53" customFormat="1" ht="12.75">
      <c r="H536" s="79"/>
      <c r="I536" s="82"/>
      <c r="J536" s="82"/>
      <c r="K536" s="83"/>
    </row>
    <row r="537" spans="8:11" s="53" customFormat="1" ht="12.75">
      <c r="H537" s="79"/>
      <c r="I537" s="82"/>
      <c r="J537" s="82"/>
      <c r="K537" s="83"/>
    </row>
    <row r="538" spans="8:11" s="53" customFormat="1" ht="12.75">
      <c r="H538" s="79"/>
      <c r="I538" s="82"/>
      <c r="J538" s="82"/>
      <c r="K538" s="83"/>
    </row>
    <row r="539" spans="8:11" s="53" customFormat="1" ht="12.75">
      <c r="H539" s="79"/>
      <c r="I539" s="82"/>
      <c r="J539" s="82"/>
      <c r="K539" s="83"/>
    </row>
    <row r="540" spans="8:11" s="53" customFormat="1" ht="12.75">
      <c r="H540" s="79"/>
      <c r="I540" s="82"/>
      <c r="J540" s="82"/>
      <c r="K540" s="83"/>
    </row>
    <row r="541" spans="8:11" s="53" customFormat="1" ht="12.75">
      <c r="H541" s="79"/>
      <c r="I541" s="82"/>
      <c r="J541" s="82"/>
      <c r="K541" s="83"/>
    </row>
    <row r="542" spans="8:11" s="53" customFormat="1" ht="12.75">
      <c r="H542" s="79"/>
      <c r="I542" s="82"/>
      <c r="J542" s="82"/>
      <c r="K542" s="83"/>
    </row>
    <row r="543" spans="8:11" s="53" customFormat="1" ht="12.75">
      <c r="H543" s="79"/>
      <c r="I543" s="82"/>
      <c r="J543" s="82"/>
      <c r="K543" s="83"/>
    </row>
    <row r="544" spans="8:11" s="53" customFormat="1" ht="12.75">
      <c r="H544" s="79"/>
      <c r="I544" s="82"/>
      <c r="J544" s="82"/>
      <c r="K544" s="83"/>
    </row>
    <row r="545" spans="8:11" s="53" customFormat="1" ht="12.75">
      <c r="H545" s="79"/>
      <c r="I545" s="82"/>
      <c r="J545" s="82"/>
      <c r="K545" s="83"/>
    </row>
    <row r="546" spans="8:11" s="53" customFormat="1" ht="12.75">
      <c r="H546" s="79"/>
      <c r="I546" s="82"/>
      <c r="J546" s="82"/>
      <c r="K546" s="83"/>
    </row>
    <row r="547" spans="8:11" s="53" customFormat="1" ht="12.75">
      <c r="H547" s="79"/>
      <c r="I547" s="82"/>
      <c r="J547" s="82"/>
      <c r="K547" s="83"/>
    </row>
    <row r="548" spans="8:11" s="53" customFormat="1" ht="12.75">
      <c r="H548" s="79"/>
      <c r="I548" s="82"/>
      <c r="J548" s="82"/>
      <c r="K548" s="83"/>
    </row>
    <row r="549" spans="8:11" s="53" customFormat="1" ht="12.75">
      <c r="H549" s="79"/>
      <c r="I549" s="82"/>
      <c r="J549" s="82"/>
      <c r="K549" s="83"/>
    </row>
    <row r="550" spans="8:11" s="53" customFormat="1" ht="12.75">
      <c r="H550" s="79"/>
      <c r="I550" s="82"/>
      <c r="J550" s="82"/>
      <c r="K550" s="83"/>
    </row>
    <row r="551" spans="8:11" s="53" customFormat="1" ht="12.75">
      <c r="H551" s="79"/>
      <c r="I551" s="82"/>
      <c r="J551" s="82"/>
      <c r="K551" s="83"/>
    </row>
    <row r="552" spans="8:11" s="53" customFormat="1" ht="12.75">
      <c r="H552" s="79"/>
      <c r="I552" s="82"/>
      <c r="J552" s="82"/>
      <c r="K552" s="83"/>
    </row>
    <row r="553" spans="8:11" s="53" customFormat="1" ht="12.75">
      <c r="H553" s="79"/>
      <c r="I553" s="82"/>
      <c r="J553" s="82"/>
      <c r="K553" s="83"/>
    </row>
    <row r="554" spans="8:11" s="53" customFormat="1" ht="12.75">
      <c r="H554" s="79"/>
      <c r="I554" s="82"/>
      <c r="J554" s="82"/>
      <c r="K554" s="83"/>
    </row>
    <row r="555" spans="8:11" s="53" customFormat="1" ht="12.75">
      <c r="H555" s="79"/>
      <c r="I555" s="82"/>
      <c r="J555" s="82"/>
      <c r="K555" s="83"/>
    </row>
    <row r="556" spans="8:11" s="53" customFormat="1" ht="12.75">
      <c r="H556" s="79"/>
      <c r="I556" s="82"/>
      <c r="J556" s="82"/>
      <c r="K556" s="83"/>
    </row>
    <row r="557" spans="8:11" s="53" customFormat="1" ht="12.75">
      <c r="H557" s="79"/>
      <c r="I557" s="82"/>
      <c r="J557" s="82"/>
      <c r="K557" s="83"/>
    </row>
    <row r="558" spans="8:11" s="53" customFormat="1" ht="12.75">
      <c r="H558" s="79"/>
      <c r="I558" s="82"/>
      <c r="J558" s="82"/>
      <c r="K558" s="83"/>
    </row>
    <row r="559" spans="8:11" s="53" customFormat="1" ht="12.75">
      <c r="H559" s="79"/>
      <c r="I559" s="82"/>
      <c r="J559" s="82"/>
      <c r="K559" s="83"/>
    </row>
    <row r="560" spans="8:11" s="53" customFormat="1" ht="12.75">
      <c r="H560" s="79"/>
      <c r="I560" s="82"/>
      <c r="J560" s="82"/>
      <c r="K560" s="83"/>
    </row>
    <row r="561" spans="8:11" s="53" customFormat="1" ht="12.75">
      <c r="H561" s="79"/>
      <c r="I561" s="82"/>
      <c r="J561" s="82"/>
      <c r="K561" s="83"/>
    </row>
    <row r="562" spans="8:11" s="53" customFormat="1" ht="12.75">
      <c r="H562" s="79"/>
      <c r="I562" s="82"/>
      <c r="J562" s="82"/>
      <c r="K562" s="83"/>
    </row>
    <row r="563" spans="8:11" s="53" customFormat="1" ht="12.75">
      <c r="H563" s="79"/>
      <c r="I563" s="82"/>
      <c r="J563" s="82"/>
      <c r="K563" s="83"/>
    </row>
    <row r="564" spans="8:11" s="53" customFormat="1" ht="12.75">
      <c r="H564" s="79"/>
      <c r="I564" s="82"/>
      <c r="J564" s="82"/>
      <c r="K564" s="83"/>
    </row>
    <row r="565" spans="8:11" s="53" customFormat="1" ht="12.75">
      <c r="H565" s="79"/>
      <c r="I565" s="82"/>
      <c r="J565" s="82"/>
      <c r="K565" s="83"/>
    </row>
    <row r="566" spans="8:11" s="53" customFormat="1" ht="12.75">
      <c r="H566" s="79"/>
      <c r="I566" s="82"/>
      <c r="J566" s="82"/>
      <c r="K566" s="83"/>
    </row>
    <row r="567" spans="8:11" s="53" customFormat="1" ht="12.75">
      <c r="H567" s="79"/>
      <c r="I567" s="82"/>
      <c r="J567" s="82"/>
      <c r="K567" s="83"/>
    </row>
    <row r="568" spans="8:11" s="53" customFormat="1" ht="12.75">
      <c r="H568" s="79"/>
      <c r="I568" s="82"/>
      <c r="J568" s="82"/>
      <c r="K568" s="83"/>
    </row>
    <row r="569" spans="8:11" s="53" customFormat="1" ht="12.75">
      <c r="H569" s="79"/>
      <c r="I569" s="82"/>
      <c r="J569" s="82"/>
      <c r="K569" s="83"/>
    </row>
    <row r="570" spans="8:11" s="53" customFormat="1" ht="12.75">
      <c r="H570" s="79"/>
      <c r="I570" s="82"/>
      <c r="J570" s="82"/>
      <c r="K570" s="83"/>
    </row>
    <row r="571" spans="8:11" s="53" customFormat="1" ht="12.75">
      <c r="H571" s="79"/>
      <c r="I571" s="82"/>
      <c r="J571" s="82"/>
      <c r="K571" s="83"/>
    </row>
    <row r="572" spans="8:11" s="53" customFormat="1" ht="12.75">
      <c r="H572" s="79"/>
      <c r="I572" s="82"/>
      <c r="J572" s="82"/>
      <c r="K572" s="83"/>
    </row>
    <row r="573" spans="8:11" s="53" customFormat="1" ht="12.75">
      <c r="H573" s="79"/>
      <c r="I573" s="82"/>
      <c r="J573" s="82"/>
      <c r="K573" s="83"/>
    </row>
    <row r="574" spans="8:11" s="53" customFormat="1" ht="12.75">
      <c r="H574" s="79"/>
      <c r="I574" s="82"/>
      <c r="J574" s="82"/>
      <c r="K574" s="83"/>
    </row>
    <row r="575" spans="8:11" s="53" customFormat="1" ht="12.75">
      <c r="H575" s="79"/>
      <c r="I575" s="82"/>
      <c r="J575" s="82"/>
      <c r="K575" s="83"/>
    </row>
    <row r="576" spans="8:11" s="53" customFormat="1" ht="12.75">
      <c r="H576" s="79"/>
      <c r="I576" s="82"/>
      <c r="J576" s="82"/>
      <c r="K576" s="83"/>
    </row>
    <row r="577" spans="8:11" s="53" customFormat="1" ht="12.75">
      <c r="H577" s="79"/>
      <c r="I577" s="82"/>
      <c r="J577" s="82"/>
      <c r="K577" s="83"/>
    </row>
    <row r="578" spans="8:11" s="53" customFormat="1" ht="12.75">
      <c r="H578" s="79"/>
      <c r="I578" s="82"/>
      <c r="J578" s="82"/>
      <c r="K578" s="83"/>
    </row>
    <row r="579" spans="8:11" s="53" customFormat="1" ht="12.75">
      <c r="H579" s="79"/>
      <c r="I579" s="82"/>
      <c r="J579" s="82"/>
      <c r="K579" s="83"/>
    </row>
    <row r="580" spans="8:11" s="53" customFormat="1" ht="12.75">
      <c r="H580" s="79"/>
      <c r="I580" s="82"/>
      <c r="J580" s="82"/>
      <c r="K580" s="83"/>
    </row>
    <row r="581" spans="8:11" s="53" customFormat="1" ht="12.75">
      <c r="H581" s="79"/>
      <c r="I581" s="82"/>
      <c r="J581" s="82"/>
      <c r="K581" s="83"/>
    </row>
    <row r="582" spans="8:11" s="53" customFormat="1" ht="12.75">
      <c r="H582" s="79"/>
      <c r="I582" s="82"/>
      <c r="J582" s="82"/>
      <c r="K582" s="83"/>
    </row>
    <row r="583" spans="8:11" s="53" customFormat="1" ht="12.75">
      <c r="H583" s="79"/>
      <c r="I583" s="82"/>
      <c r="J583" s="82"/>
      <c r="K583" s="83"/>
    </row>
    <row r="584" spans="8:11" s="53" customFormat="1" ht="12.75">
      <c r="H584" s="79"/>
      <c r="I584" s="82"/>
      <c r="J584" s="82"/>
      <c r="K584" s="83"/>
    </row>
    <row r="585" spans="8:11" s="53" customFormat="1" ht="12.75">
      <c r="H585" s="79"/>
      <c r="I585" s="82"/>
      <c r="J585" s="82"/>
      <c r="K585" s="83"/>
    </row>
    <row r="586" spans="8:11" s="53" customFormat="1" ht="12.75">
      <c r="H586" s="79"/>
      <c r="I586" s="82"/>
      <c r="J586" s="82"/>
      <c r="K586" s="83"/>
    </row>
    <row r="587" spans="8:11" s="53" customFormat="1" ht="12.75">
      <c r="H587" s="79"/>
      <c r="I587" s="82"/>
      <c r="J587" s="82"/>
      <c r="K587" s="83"/>
    </row>
    <row r="588" spans="8:11" s="53" customFormat="1" ht="12.75">
      <c r="H588" s="79"/>
      <c r="I588" s="82"/>
      <c r="J588" s="82"/>
      <c r="K588" s="83"/>
    </row>
    <row r="589" spans="8:11" s="53" customFormat="1" ht="12.75">
      <c r="H589" s="79"/>
      <c r="I589" s="82"/>
      <c r="J589" s="82"/>
      <c r="K589" s="83"/>
    </row>
    <row r="590" spans="8:11" s="53" customFormat="1" ht="12.75">
      <c r="H590" s="79"/>
      <c r="I590" s="82"/>
      <c r="J590" s="82"/>
      <c r="K590" s="83"/>
    </row>
    <row r="591" spans="8:11" s="53" customFormat="1" ht="12.75">
      <c r="H591" s="79"/>
      <c r="I591" s="82"/>
      <c r="J591" s="82"/>
      <c r="K591" s="83"/>
    </row>
    <row r="592" spans="8:11" s="53" customFormat="1" ht="12.75">
      <c r="H592" s="79"/>
      <c r="I592" s="82"/>
      <c r="J592" s="82"/>
      <c r="K592" s="83"/>
    </row>
    <row r="593" spans="8:11" s="53" customFormat="1" ht="12.75">
      <c r="H593" s="79"/>
      <c r="I593" s="82"/>
      <c r="J593" s="82"/>
      <c r="K593" s="83"/>
    </row>
    <row r="594" spans="8:11" s="53" customFormat="1" ht="12.75">
      <c r="H594" s="79"/>
      <c r="I594" s="82"/>
      <c r="J594" s="82"/>
      <c r="K594" s="83"/>
    </row>
    <row r="595" spans="8:11" s="53" customFormat="1" ht="12.75">
      <c r="H595" s="79"/>
      <c r="I595" s="82"/>
      <c r="J595" s="82"/>
      <c r="K595" s="83"/>
    </row>
    <row r="596" spans="8:11" s="53" customFormat="1" ht="12.75">
      <c r="H596" s="79"/>
      <c r="I596" s="82"/>
      <c r="J596" s="82"/>
      <c r="K596" s="83"/>
    </row>
    <row r="597" spans="8:11" s="53" customFormat="1" ht="12.75">
      <c r="H597" s="79"/>
      <c r="I597" s="82"/>
      <c r="J597" s="82"/>
      <c r="K597" s="83"/>
    </row>
    <row r="598" spans="8:11" s="53" customFormat="1" ht="12.75">
      <c r="H598" s="79"/>
      <c r="I598" s="82"/>
      <c r="J598" s="82"/>
      <c r="K598" s="83"/>
    </row>
    <row r="599" spans="8:11" s="53" customFormat="1" ht="12.75">
      <c r="H599" s="79"/>
      <c r="I599" s="82"/>
      <c r="J599" s="82"/>
      <c r="K599" s="83"/>
    </row>
    <row r="600" spans="8:11" s="53" customFormat="1" ht="12.75">
      <c r="H600" s="79"/>
      <c r="I600" s="82"/>
      <c r="J600" s="82"/>
      <c r="K600" s="83"/>
    </row>
    <row r="601" spans="8:11" s="53" customFormat="1" ht="12.75">
      <c r="H601" s="79"/>
      <c r="I601" s="82"/>
      <c r="J601" s="82"/>
      <c r="K601" s="83"/>
    </row>
    <row r="602" spans="8:11" s="53" customFormat="1" ht="12.75">
      <c r="H602" s="79"/>
      <c r="I602" s="82"/>
      <c r="J602" s="82"/>
      <c r="K602" s="83"/>
    </row>
    <row r="603" spans="8:11" s="53" customFormat="1" ht="12.75">
      <c r="H603" s="79"/>
      <c r="I603" s="82"/>
      <c r="J603" s="82"/>
      <c r="K603" s="83"/>
    </row>
    <row r="604" spans="8:11" s="53" customFormat="1" ht="12.75">
      <c r="H604" s="79"/>
      <c r="I604" s="82"/>
      <c r="J604" s="82"/>
      <c r="K604" s="83"/>
    </row>
    <row r="605" spans="8:11" s="53" customFormat="1" ht="12.75">
      <c r="H605" s="79"/>
      <c r="I605" s="82"/>
      <c r="J605" s="82"/>
      <c r="K605" s="83"/>
    </row>
    <row r="606" spans="8:11" s="53" customFormat="1" ht="12.75">
      <c r="H606" s="79"/>
      <c r="I606" s="82"/>
      <c r="J606" s="82"/>
      <c r="K606" s="83"/>
    </row>
    <row r="607" spans="8:11" s="53" customFormat="1" ht="12.75">
      <c r="H607" s="79"/>
      <c r="I607" s="82"/>
      <c r="J607" s="82"/>
      <c r="K607" s="83"/>
    </row>
    <row r="608" spans="8:11" s="53" customFormat="1" ht="12.75">
      <c r="H608" s="79"/>
      <c r="I608" s="82"/>
      <c r="J608" s="82"/>
      <c r="K608" s="83"/>
    </row>
    <row r="609" spans="8:11" s="53" customFormat="1" ht="12.75">
      <c r="H609" s="79"/>
      <c r="I609" s="82"/>
      <c r="J609" s="82"/>
      <c r="K609" s="83"/>
    </row>
    <row r="610" spans="8:11" s="53" customFormat="1" ht="12.75">
      <c r="H610" s="79"/>
      <c r="I610" s="82"/>
      <c r="J610" s="82"/>
      <c r="K610" s="83"/>
    </row>
    <row r="611" spans="8:11" s="53" customFormat="1" ht="12.75">
      <c r="H611" s="79"/>
      <c r="I611" s="82"/>
      <c r="J611" s="82"/>
      <c r="K611" s="83"/>
    </row>
    <row r="612" spans="8:11" s="53" customFormat="1" ht="12.75">
      <c r="H612" s="79"/>
      <c r="I612" s="82"/>
      <c r="J612" s="82"/>
      <c r="K612" s="83"/>
    </row>
    <row r="613" spans="8:11" s="53" customFormat="1" ht="12.75">
      <c r="H613" s="79"/>
      <c r="I613" s="82"/>
      <c r="J613" s="82"/>
      <c r="K613" s="83"/>
    </row>
    <row r="614" spans="8:11" s="53" customFormat="1" ht="12.75">
      <c r="H614" s="79"/>
      <c r="I614" s="82"/>
      <c r="J614" s="82"/>
      <c r="K614" s="83"/>
    </row>
    <row r="615" spans="8:11" s="53" customFormat="1" ht="12.75">
      <c r="H615" s="79"/>
      <c r="I615" s="82"/>
      <c r="J615" s="82"/>
      <c r="K615" s="83"/>
    </row>
    <row r="616" spans="8:11" s="53" customFormat="1" ht="12.75">
      <c r="H616" s="79"/>
      <c r="I616" s="82"/>
      <c r="J616" s="82"/>
      <c r="K616" s="83"/>
    </row>
    <row r="617" spans="8:11" s="53" customFormat="1" ht="12.75">
      <c r="H617" s="79"/>
      <c r="I617" s="82"/>
      <c r="J617" s="82"/>
      <c r="K617" s="83"/>
    </row>
    <row r="618" spans="8:11" s="53" customFormat="1" ht="12.75">
      <c r="H618" s="79"/>
      <c r="I618" s="82"/>
      <c r="J618" s="82"/>
      <c r="K618" s="83"/>
    </row>
    <row r="619" spans="8:11" s="53" customFormat="1" ht="12.75">
      <c r="H619" s="79"/>
      <c r="I619" s="82"/>
      <c r="J619" s="82"/>
      <c r="K619" s="83"/>
    </row>
    <row r="620" spans="8:11" s="53" customFormat="1" ht="12.75">
      <c r="H620" s="79"/>
      <c r="I620" s="82"/>
      <c r="J620" s="82"/>
      <c r="K620" s="83"/>
    </row>
    <row r="621" spans="8:11" s="53" customFormat="1" ht="12.75">
      <c r="H621" s="79"/>
      <c r="I621" s="82"/>
      <c r="J621" s="82"/>
      <c r="K621" s="83"/>
    </row>
    <row r="622" spans="8:11" s="53" customFormat="1" ht="12.75">
      <c r="H622" s="79"/>
      <c r="I622" s="82"/>
      <c r="J622" s="82"/>
      <c r="K622" s="83"/>
    </row>
    <row r="623" spans="8:11" s="53" customFormat="1" ht="12.75">
      <c r="H623" s="79"/>
      <c r="I623" s="82"/>
      <c r="J623" s="82"/>
      <c r="K623" s="83"/>
    </row>
    <row r="624" spans="8:11" s="53" customFormat="1" ht="12.75">
      <c r="H624" s="79"/>
      <c r="I624" s="82"/>
      <c r="J624" s="82"/>
      <c r="K624" s="83"/>
    </row>
    <row r="625" spans="8:11" s="53" customFormat="1" ht="12.75">
      <c r="H625" s="79"/>
      <c r="I625" s="82"/>
      <c r="J625" s="82"/>
      <c r="K625" s="83"/>
    </row>
    <row r="626" spans="8:11" s="53" customFormat="1" ht="12.75">
      <c r="H626" s="79"/>
      <c r="I626" s="82"/>
      <c r="J626" s="82"/>
      <c r="K626" s="83"/>
    </row>
    <row r="627" spans="8:11" s="53" customFormat="1" ht="12.75">
      <c r="H627" s="79"/>
      <c r="I627" s="82"/>
      <c r="J627" s="82"/>
      <c r="K627" s="83"/>
    </row>
    <row r="628" spans="8:11" s="53" customFormat="1" ht="12.75">
      <c r="H628" s="79"/>
      <c r="I628" s="82"/>
      <c r="J628" s="82"/>
      <c r="K628" s="83"/>
    </row>
    <row r="629" spans="8:11" s="53" customFormat="1" ht="12.75">
      <c r="H629" s="79"/>
      <c r="I629" s="82"/>
      <c r="J629" s="82"/>
      <c r="K629" s="83"/>
    </row>
    <row r="630" spans="8:11" s="53" customFormat="1" ht="12.75">
      <c r="H630" s="79"/>
      <c r="I630" s="82"/>
      <c r="J630" s="82"/>
      <c r="K630" s="83"/>
    </row>
    <row r="631" spans="8:11" s="53" customFormat="1" ht="12.75">
      <c r="H631" s="79"/>
      <c r="I631" s="82"/>
      <c r="J631" s="82"/>
      <c r="K631" s="83"/>
    </row>
    <row r="632" spans="8:11" s="53" customFormat="1" ht="12.75">
      <c r="H632" s="79"/>
      <c r="I632" s="82"/>
      <c r="J632" s="82"/>
      <c r="K632" s="83"/>
    </row>
    <row r="633" spans="8:11" s="53" customFormat="1" ht="12.75">
      <c r="H633" s="79"/>
      <c r="I633" s="82"/>
      <c r="J633" s="82"/>
      <c r="K633" s="83"/>
    </row>
    <row r="634" spans="8:11" s="53" customFormat="1" ht="12.75">
      <c r="H634" s="79"/>
      <c r="I634" s="82"/>
      <c r="J634" s="82"/>
      <c r="K634" s="83"/>
    </row>
    <row r="635" spans="8:11" s="53" customFormat="1" ht="12.75">
      <c r="H635" s="79"/>
      <c r="I635" s="82"/>
      <c r="J635" s="82"/>
      <c r="K635" s="83"/>
    </row>
    <row r="636" spans="8:11" s="53" customFormat="1" ht="12.75">
      <c r="H636" s="79"/>
      <c r="I636" s="82"/>
      <c r="J636" s="82"/>
      <c r="K636" s="83"/>
    </row>
    <row r="637" spans="8:11" s="53" customFormat="1" ht="12.75">
      <c r="H637" s="79"/>
      <c r="I637" s="82"/>
      <c r="J637" s="82"/>
      <c r="K637" s="83"/>
    </row>
    <row r="638" spans="8:11" s="53" customFormat="1" ht="12.75">
      <c r="H638" s="79"/>
      <c r="I638" s="82"/>
      <c r="J638" s="82"/>
      <c r="K638" s="83"/>
    </row>
    <row r="639" spans="8:11" s="53" customFormat="1" ht="12.75">
      <c r="H639" s="79"/>
      <c r="I639" s="82"/>
      <c r="J639" s="82"/>
      <c r="K639" s="83"/>
    </row>
    <row r="640" spans="8:11" s="53" customFormat="1" ht="12.75">
      <c r="H640" s="79"/>
      <c r="I640" s="82"/>
      <c r="J640" s="82"/>
      <c r="K640" s="83"/>
    </row>
    <row r="641" spans="8:11" s="53" customFormat="1" ht="12.75">
      <c r="H641" s="79"/>
      <c r="I641" s="82"/>
      <c r="J641" s="82"/>
      <c r="K641" s="83"/>
    </row>
    <row r="642" spans="8:11" s="53" customFormat="1" ht="12.75">
      <c r="H642" s="79"/>
      <c r="I642" s="82"/>
      <c r="J642" s="82"/>
      <c r="K642" s="83"/>
    </row>
    <row r="643" spans="8:11" s="53" customFormat="1" ht="12.75">
      <c r="H643" s="79"/>
      <c r="I643" s="82"/>
      <c r="J643" s="82"/>
      <c r="K643" s="83"/>
    </row>
    <row r="644" spans="8:11" s="53" customFormat="1" ht="12.75">
      <c r="H644" s="79"/>
      <c r="I644" s="82"/>
      <c r="J644" s="82"/>
      <c r="K644" s="83"/>
    </row>
    <row r="645" spans="8:11" s="53" customFormat="1" ht="12.75">
      <c r="H645" s="79"/>
      <c r="I645" s="82"/>
      <c r="J645" s="82"/>
      <c r="K645" s="83"/>
    </row>
    <row r="646" spans="8:11" s="53" customFormat="1" ht="12.75">
      <c r="H646" s="79"/>
      <c r="I646" s="82"/>
      <c r="J646" s="82"/>
      <c r="K646" s="83"/>
    </row>
    <row r="647" spans="8:11" s="53" customFormat="1" ht="12.75">
      <c r="H647" s="79"/>
      <c r="I647" s="82"/>
      <c r="J647" s="82"/>
      <c r="K647" s="83"/>
    </row>
    <row r="648" spans="8:11" s="53" customFormat="1" ht="12.75">
      <c r="H648" s="79"/>
      <c r="I648" s="82"/>
      <c r="J648" s="82"/>
      <c r="K648" s="83"/>
    </row>
    <row r="649" spans="8:11" s="53" customFormat="1" ht="12.75">
      <c r="H649" s="79"/>
      <c r="I649" s="82"/>
      <c r="J649" s="82"/>
      <c r="K649" s="83"/>
    </row>
    <row r="650" spans="8:11" s="53" customFormat="1" ht="12.75">
      <c r="H650" s="79"/>
      <c r="I650" s="82"/>
      <c r="J650" s="82"/>
      <c r="K650" s="83"/>
    </row>
    <row r="651" spans="8:11" s="53" customFormat="1" ht="12.75">
      <c r="H651" s="79"/>
      <c r="I651" s="82"/>
      <c r="J651" s="82"/>
      <c r="K651" s="83"/>
    </row>
    <row r="652" spans="8:11" s="53" customFormat="1" ht="12.75">
      <c r="H652" s="79"/>
      <c r="I652" s="82"/>
      <c r="J652" s="82"/>
      <c r="K652" s="83"/>
    </row>
    <row r="653" spans="8:11" s="53" customFormat="1" ht="12.75">
      <c r="H653" s="79"/>
      <c r="I653" s="82"/>
      <c r="J653" s="82"/>
      <c r="K653" s="83"/>
    </row>
    <row r="654" spans="8:11" s="53" customFormat="1" ht="12.75">
      <c r="H654" s="79"/>
      <c r="I654" s="82"/>
      <c r="J654" s="82"/>
      <c r="K654" s="83"/>
    </row>
    <row r="655" spans="8:11" s="53" customFormat="1" ht="12.75">
      <c r="H655" s="79"/>
      <c r="I655" s="82"/>
      <c r="J655" s="82"/>
      <c r="K655" s="83"/>
    </row>
    <row r="656" spans="8:11" s="53" customFormat="1" ht="12.75">
      <c r="H656" s="79"/>
      <c r="I656" s="82"/>
      <c r="J656" s="82"/>
      <c r="K656" s="83"/>
    </row>
    <row r="657" spans="8:11" s="53" customFormat="1" ht="12.75">
      <c r="H657" s="79"/>
      <c r="I657" s="82"/>
      <c r="J657" s="82"/>
      <c r="K657" s="83"/>
    </row>
    <row r="658" spans="8:11" s="53" customFormat="1" ht="12.75">
      <c r="H658" s="79"/>
      <c r="I658" s="82"/>
      <c r="J658" s="82"/>
      <c r="K658" s="83"/>
    </row>
    <row r="659" spans="8:11" s="53" customFormat="1" ht="12.75">
      <c r="H659" s="79"/>
      <c r="I659" s="82"/>
      <c r="J659" s="82"/>
      <c r="K659" s="83"/>
    </row>
    <row r="660" spans="8:11" s="53" customFormat="1" ht="12.75">
      <c r="H660" s="79"/>
      <c r="I660" s="82"/>
      <c r="J660" s="82"/>
      <c r="K660" s="83"/>
    </row>
    <row r="661" spans="8:11" s="53" customFormat="1" ht="12.75">
      <c r="H661" s="79"/>
      <c r="I661" s="82"/>
      <c r="J661" s="82"/>
      <c r="K661" s="83"/>
    </row>
    <row r="662" spans="8:11" s="53" customFormat="1" ht="12.75">
      <c r="H662" s="79"/>
      <c r="I662" s="82"/>
      <c r="J662" s="82"/>
      <c r="K662" s="83"/>
    </row>
    <row r="663" spans="8:11" s="53" customFormat="1" ht="12.75">
      <c r="H663" s="79"/>
      <c r="I663" s="82"/>
      <c r="J663" s="82"/>
      <c r="K663" s="83"/>
    </row>
    <row r="664" spans="8:11" s="53" customFormat="1" ht="12.75">
      <c r="H664" s="80"/>
      <c r="I664" s="82"/>
      <c r="J664" s="82"/>
      <c r="K664" s="83"/>
    </row>
    <row r="665" spans="8:11" s="53" customFormat="1" ht="12.75">
      <c r="H665" s="80"/>
      <c r="I665" s="82"/>
      <c r="J665" s="82"/>
      <c r="K665" s="83"/>
    </row>
    <row r="666" spans="8:11" s="53" customFormat="1" ht="12.75">
      <c r="H666" s="80"/>
      <c r="I666" s="82"/>
      <c r="J666" s="82"/>
      <c r="K666" s="83"/>
    </row>
    <row r="667" spans="8:11" s="53" customFormat="1" ht="12.75">
      <c r="H667" s="80"/>
      <c r="I667" s="82"/>
      <c r="J667" s="82"/>
      <c r="K667" s="83"/>
    </row>
    <row r="668" spans="8:11" s="53" customFormat="1" ht="12.75">
      <c r="H668" s="80"/>
      <c r="I668" s="82"/>
      <c r="J668" s="82"/>
      <c r="K668" s="83"/>
    </row>
    <row r="669" spans="8:11" s="53" customFormat="1" ht="12.75">
      <c r="H669" s="80"/>
      <c r="I669" s="82"/>
      <c r="J669" s="82"/>
      <c r="K669" s="83"/>
    </row>
    <row r="670" spans="8:11" s="53" customFormat="1" ht="12.75">
      <c r="H670" s="80"/>
      <c r="I670" s="82"/>
      <c r="J670" s="82"/>
      <c r="K670" s="83"/>
    </row>
    <row r="671" spans="8:11" s="53" customFormat="1" ht="12.75">
      <c r="H671" s="80"/>
      <c r="I671" s="82"/>
      <c r="J671" s="82"/>
      <c r="K671" s="83"/>
    </row>
    <row r="672" spans="8:11" s="53" customFormat="1" ht="12.75">
      <c r="H672" s="80"/>
      <c r="I672" s="82"/>
      <c r="J672" s="82"/>
      <c r="K672" s="83"/>
    </row>
    <row r="673" spans="8:11" s="53" customFormat="1" ht="12.75">
      <c r="H673" s="80"/>
      <c r="I673" s="82"/>
      <c r="J673" s="82"/>
      <c r="K673" s="83"/>
    </row>
    <row r="674" spans="8:11" s="53" customFormat="1" ht="12.75">
      <c r="H674" s="80"/>
      <c r="I674" s="82"/>
      <c r="J674" s="82"/>
      <c r="K674" s="83"/>
    </row>
    <row r="675" spans="8:11" s="53" customFormat="1" ht="12.75">
      <c r="H675" s="80"/>
      <c r="I675" s="82"/>
      <c r="J675" s="82"/>
      <c r="K675" s="83"/>
    </row>
    <row r="676" spans="8:11" s="53" customFormat="1" ht="12.75">
      <c r="H676" s="80"/>
      <c r="I676" s="82"/>
      <c r="J676" s="82"/>
      <c r="K676" s="83"/>
    </row>
    <row r="677" spans="8:11" s="53" customFormat="1" ht="12.75">
      <c r="H677" s="80"/>
      <c r="I677" s="82"/>
      <c r="J677" s="82"/>
      <c r="K677" s="83"/>
    </row>
    <row r="678" spans="8:11" s="53" customFormat="1" ht="12.75">
      <c r="H678" s="80"/>
      <c r="I678" s="82"/>
      <c r="J678" s="82"/>
      <c r="K678" s="83"/>
    </row>
    <row r="679" spans="8:11" s="53" customFormat="1" ht="12.75">
      <c r="H679" s="80"/>
      <c r="I679" s="82"/>
      <c r="J679" s="82"/>
      <c r="K679" s="83"/>
    </row>
    <row r="680" spans="8:11" s="53" customFormat="1" ht="12.75">
      <c r="H680" s="80"/>
      <c r="I680" s="82"/>
      <c r="J680" s="82"/>
      <c r="K680" s="83"/>
    </row>
    <row r="681" spans="8:11" s="53" customFormat="1" ht="12.75">
      <c r="H681" s="80"/>
      <c r="I681" s="82"/>
      <c r="J681" s="82"/>
      <c r="K681" s="83"/>
    </row>
    <row r="682" spans="8:11" s="53" customFormat="1" ht="12.75">
      <c r="H682" s="80"/>
      <c r="I682" s="82"/>
      <c r="J682" s="82"/>
      <c r="K682" s="83"/>
    </row>
    <row r="683" spans="8:11" s="53" customFormat="1" ht="12.75">
      <c r="H683" s="80"/>
      <c r="I683" s="82"/>
      <c r="J683" s="82"/>
      <c r="K683" s="83"/>
    </row>
    <row r="684" spans="8:11" s="53" customFormat="1" ht="12.75">
      <c r="H684" s="80"/>
      <c r="I684" s="82"/>
      <c r="J684" s="82"/>
      <c r="K684" s="83"/>
    </row>
    <row r="685" spans="8:11" s="53" customFormat="1" ht="12.75">
      <c r="H685" s="80"/>
      <c r="I685" s="82"/>
      <c r="J685" s="82"/>
      <c r="K685" s="83"/>
    </row>
    <row r="686" spans="8:11" s="53" customFormat="1" ht="12.75">
      <c r="H686" s="80"/>
      <c r="I686" s="82"/>
      <c r="J686" s="82"/>
      <c r="K686" s="83"/>
    </row>
    <row r="687" spans="8:11" s="53" customFormat="1" ht="12.75">
      <c r="H687" s="80"/>
      <c r="I687" s="82"/>
      <c r="J687" s="82"/>
      <c r="K687" s="83"/>
    </row>
    <row r="688" spans="8:11" s="53" customFormat="1" ht="12.75">
      <c r="H688" s="80"/>
      <c r="I688" s="82"/>
      <c r="J688" s="82"/>
      <c r="K688" s="83"/>
    </row>
    <row r="689" spans="8:11" s="53" customFormat="1" ht="12.75">
      <c r="H689" s="80"/>
      <c r="I689" s="82"/>
      <c r="J689" s="82"/>
      <c r="K689" s="83"/>
    </row>
    <row r="690" spans="8:11" s="53" customFormat="1" ht="12.75">
      <c r="H690" s="80"/>
      <c r="I690" s="82"/>
      <c r="J690" s="82"/>
      <c r="K690" s="83"/>
    </row>
    <row r="691" spans="8:11" s="53" customFormat="1" ht="12.75">
      <c r="H691" s="80"/>
      <c r="I691" s="82"/>
      <c r="J691" s="82"/>
      <c r="K691" s="83"/>
    </row>
    <row r="692" spans="8:11" s="53" customFormat="1" ht="12.75">
      <c r="H692" s="80"/>
      <c r="I692" s="82"/>
      <c r="J692" s="82"/>
      <c r="K692" s="83"/>
    </row>
    <row r="693" spans="8:11" s="53" customFormat="1" ht="12.75">
      <c r="H693" s="80"/>
      <c r="I693" s="82"/>
      <c r="J693" s="82"/>
      <c r="K693" s="83"/>
    </row>
    <row r="694" spans="8:11" s="53" customFormat="1" ht="12.75">
      <c r="H694" s="80"/>
      <c r="I694" s="82"/>
      <c r="J694" s="82"/>
      <c r="K694" s="83"/>
    </row>
    <row r="695" spans="8:11" s="53" customFormat="1" ht="12.75">
      <c r="H695" s="80"/>
      <c r="I695" s="82"/>
      <c r="J695" s="82"/>
      <c r="K695" s="83"/>
    </row>
    <row r="696" spans="8:11" s="53" customFormat="1" ht="12.75">
      <c r="H696" s="80"/>
      <c r="I696" s="82"/>
      <c r="J696" s="82"/>
      <c r="K696" s="83"/>
    </row>
    <row r="697" spans="8:11" s="53" customFormat="1" ht="12.75">
      <c r="H697" s="80"/>
      <c r="I697" s="82"/>
      <c r="J697" s="82"/>
      <c r="K697" s="83"/>
    </row>
    <row r="698" spans="8:11" s="53" customFormat="1" ht="12.75">
      <c r="H698" s="80"/>
      <c r="I698" s="82"/>
      <c r="J698" s="82"/>
      <c r="K698" s="83"/>
    </row>
    <row r="699" spans="8:11" s="53" customFormat="1" ht="12.75">
      <c r="H699" s="80"/>
      <c r="I699" s="82"/>
      <c r="J699" s="82"/>
      <c r="K699" s="83"/>
    </row>
    <row r="700" spans="8:11" s="53" customFormat="1" ht="12.75">
      <c r="H700" s="80"/>
      <c r="I700" s="82"/>
      <c r="J700" s="82"/>
      <c r="K700" s="83"/>
    </row>
    <row r="701" spans="8:11" s="53" customFormat="1" ht="12.75">
      <c r="H701" s="80"/>
      <c r="I701" s="82"/>
      <c r="J701" s="82"/>
      <c r="K701" s="83"/>
    </row>
    <row r="702" spans="8:11" s="53" customFormat="1" ht="12.75">
      <c r="H702" s="80"/>
      <c r="I702" s="82"/>
      <c r="J702" s="82"/>
      <c r="K702" s="83"/>
    </row>
    <row r="703" spans="8:11" s="53" customFormat="1" ht="12.75">
      <c r="H703" s="80"/>
      <c r="I703" s="82"/>
      <c r="J703" s="82"/>
      <c r="K703" s="83"/>
    </row>
    <row r="704" spans="8:11" s="53" customFormat="1" ht="12.75">
      <c r="H704" s="80"/>
      <c r="I704" s="82"/>
      <c r="J704" s="82"/>
      <c r="K704" s="83"/>
    </row>
    <row r="705" spans="8:11" s="53" customFormat="1" ht="12.75">
      <c r="H705" s="80"/>
      <c r="I705" s="82"/>
      <c r="J705" s="82"/>
      <c r="K705" s="83"/>
    </row>
    <row r="706" spans="8:11" s="53" customFormat="1" ht="12.75">
      <c r="H706" s="80"/>
      <c r="I706" s="82"/>
      <c r="J706" s="82"/>
      <c r="K706" s="83"/>
    </row>
    <row r="707" spans="8:11" s="53" customFormat="1" ht="12.75">
      <c r="H707" s="80"/>
      <c r="I707" s="82"/>
      <c r="J707" s="82"/>
      <c r="K707" s="83"/>
    </row>
    <row r="708" spans="8:11" s="53" customFormat="1" ht="12.75">
      <c r="H708" s="80"/>
      <c r="I708" s="82"/>
      <c r="J708" s="82"/>
      <c r="K708" s="83"/>
    </row>
    <row r="709" spans="8:11" s="53" customFormat="1" ht="12.75">
      <c r="H709" s="80"/>
      <c r="I709" s="82"/>
      <c r="J709" s="82"/>
      <c r="K709" s="83"/>
    </row>
    <row r="710" spans="8:11" s="53" customFormat="1" ht="12.75">
      <c r="H710" s="80"/>
      <c r="I710" s="82"/>
      <c r="J710" s="82"/>
      <c r="K710" s="83"/>
    </row>
    <row r="711" spans="8:11" s="53" customFormat="1" ht="12.75">
      <c r="H711" s="80"/>
      <c r="I711" s="82"/>
      <c r="J711" s="82"/>
      <c r="K711" s="83"/>
    </row>
    <row r="712" spans="8:11" s="53" customFormat="1" ht="12.75">
      <c r="H712" s="80"/>
      <c r="I712" s="82"/>
      <c r="J712" s="82"/>
      <c r="K712" s="83"/>
    </row>
    <row r="713" spans="8:11" s="53" customFormat="1" ht="12.75">
      <c r="H713" s="80"/>
      <c r="I713" s="82"/>
      <c r="J713" s="82"/>
      <c r="K713" s="83"/>
    </row>
    <row r="714" spans="8:11" s="53" customFormat="1" ht="12.75">
      <c r="H714" s="80"/>
      <c r="I714" s="82"/>
      <c r="J714" s="82"/>
      <c r="K714" s="83"/>
    </row>
    <row r="715" spans="8:11" s="53" customFormat="1" ht="12.75">
      <c r="H715" s="80"/>
      <c r="I715" s="82"/>
      <c r="J715" s="82"/>
      <c r="K715" s="83"/>
    </row>
    <row r="716" spans="8:11" s="53" customFormat="1" ht="12.75">
      <c r="H716" s="80"/>
      <c r="I716" s="82"/>
      <c r="J716" s="82"/>
      <c r="K716" s="83"/>
    </row>
    <row r="717" spans="8:11" s="53" customFormat="1" ht="12.75">
      <c r="H717" s="80"/>
      <c r="I717" s="82"/>
      <c r="J717" s="82"/>
      <c r="K717" s="83"/>
    </row>
    <row r="718" spans="8:11" s="53" customFormat="1" ht="12.75">
      <c r="H718" s="80"/>
      <c r="I718" s="82"/>
      <c r="J718" s="82"/>
      <c r="K718" s="83"/>
    </row>
    <row r="719" spans="8:11" s="53" customFormat="1" ht="12.75">
      <c r="H719" s="80"/>
      <c r="I719" s="82"/>
      <c r="J719" s="82"/>
      <c r="K719" s="83"/>
    </row>
    <row r="720" spans="8:11" s="53" customFormat="1" ht="12.75">
      <c r="H720" s="80"/>
      <c r="I720" s="82"/>
      <c r="J720" s="82"/>
      <c r="K720" s="83"/>
    </row>
    <row r="721" spans="8:11" s="53" customFormat="1" ht="12.75">
      <c r="H721" s="80"/>
      <c r="I721" s="82"/>
      <c r="J721" s="82"/>
      <c r="K721" s="83"/>
    </row>
    <row r="722" spans="8:11" s="53" customFormat="1" ht="12.75">
      <c r="H722" s="80"/>
      <c r="I722" s="82"/>
      <c r="J722" s="82"/>
      <c r="K722" s="83"/>
    </row>
    <row r="723" spans="8:11" s="53" customFormat="1" ht="12.75">
      <c r="H723" s="80"/>
      <c r="I723" s="82"/>
      <c r="J723" s="82"/>
      <c r="K723" s="83"/>
    </row>
    <row r="724" spans="8:11" s="53" customFormat="1" ht="12.75">
      <c r="H724" s="80"/>
      <c r="I724" s="82"/>
      <c r="J724" s="82"/>
      <c r="K724" s="83"/>
    </row>
    <row r="725" spans="8:11" s="53" customFormat="1" ht="12.75">
      <c r="H725" s="82"/>
      <c r="I725" s="82"/>
      <c r="J725" s="82"/>
      <c r="K725" s="83"/>
    </row>
    <row r="726" spans="8:11" s="53" customFormat="1" ht="12.75">
      <c r="H726" s="82"/>
      <c r="I726" s="82"/>
      <c r="J726" s="82"/>
      <c r="K726" s="83"/>
    </row>
    <row r="727" spans="8:11" s="53" customFormat="1" ht="12.75">
      <c r="H727" s="82"/>
      <c r="I727" s="82"/>
      <c r="J727" s="82"/>
      <c r="K727" s="83"/>
    </row>
    <row r="728" spans="8:11" s="53" customFormat="1" ht="12.75">
      <c r="H728" s="82"/>
      <c r="I728" s="82"/>
      <c r="J728" s="82"/>
      <c r="K728" s="83"/>
    </row>
    <row r="729" spans="8:11" s="53" customFormat="1" ht="12.75">
      <c r="H729" s="82"/>
      <c r="I729" s="82"/>
      <c r="J729" s="82"/>
      <c r="K729" s="83"/>
    </row>
    <row r="730" spans="8:11" s="53" customFormat="1" ht="12.75">
      <c r="H730" s="82"/>
      <c r="I730" s="82"/>
      <c r="J730" s="82"/>
      <c r="K730" s="83"/>
    </row>
    <row r="731" spans="8:11" s="53" customFormat="1" ht="12.75">
      <c r="H731" s="82"/>
      <c r="I731" s="82"/>
      <c r="J731" s="82"/>
      <c r="K731" s="83"/>
    </row>
    <row r="732" spans="8:11" s="53" customFormat="1" ht="12.75">
      <c r="H732" s="82"/>
      <c r="I732" s="82"/>
      <c r="J732" s="82"/>
      <c r="K732" s="83"/>
    </row>
    <row r="733" spans="8:11" s="53" customFormat="1" ht="12.75">
      <c r="H733" s="82"/>
      <c r="I733" s="82"/>
      <c r="J733" s="82"/>
      <c r="K733" s="83"/>
    </row>
  </sheetData>
  <printOptions/>
  <pageMargins left="0.23" right="0.21" top="0.47" bottom="0.8" header="0.3" footer="0.3"/>
  <pageSetup horizontalDpi="600" verticalDpi="600" orientation="landscape" paperSize="9" scale="80" r:id="rId1"/>
  <headerFooter alignWithMargins="0">
    <oddHeader>&amp;CAllegato n. 3&amp;RRegione Emilia-Romagna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ASR</dc:creator>
  <cp:keywords/>
  <dc:description/>
  <cp:lastModifiedBy>ASR</cp:lastModifiedBy>
  <dcterms:created xsi:type="dcterms:W3CDTF">2000-03-17T13:08:57Z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